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Owner\Desktop\鹿児島全中データ\00　総括\要項\大会申込\送付データ\"/>
    </mc:Choice>
  </mc:AlternateContent>
  <xr:revisionPtr revIDLastSave="0" documentId="13_ncr:1_{38294AF8-794D-4BF7-A3BB-A7D6661036CA}" xr6:coauthVersionLast="47" xr6:coauthVersionMax="47" xr10:uidLastSave="{00000000-0000-0000-0000-000000000000}"/>
  <bookViews>
    <workbookView xWindow="-108" yWindow="-108" windowWidth="23256" windowHeight="12456" tabRatio="750" activeTab="3" xr2:uid="{00000000-000D-0000-FFFF-FFFF00000000}"/>
  </bookViews>
  <sheets>
    <sheet name="手順" sheetId="18" r:id="rId1"/>
    <sheet name="合同ﾁｰﾑ規定" sheetId="21" r:id="rId2"/>
    <sheet name="入力" sheetId="9" r:id="rId3"/>
    <sheet name="参加申込要項" sheetId="22" r:id="rId4"/>
    <sheet name="申込書(様式１)" sheetId="19" r:id="rId5"/>
    <sheet name="申込書(様式２)" sheetId="20" r:id="rId6"/>
    <sheet name="外部指導者提出" sheetId="23" r:id="rId7"/>
    <sheet name="外部指導者(様式3)" sheetId="26" r:id="rId8"/>
    <sheet name="ﾄﾚｰﾅｰ登録" sheetId="24" r:id="rId9"/>
    <sheet name="ﾄﾚｰﾅｰ(様式4)" sheetId="12" r:id="rId10"/>
    <sheet name="登録メンバー変更(様式5)" sheetId="14" r:id="rId11"/>
    <sheet name="公式・希望練習" sheetId="25" r:id="rId12"/>
    <sheet name="希望練習(様式6)" sheetId="15" r:id="rId13"/>
    <sheet name="外字使用(様式7)" sheetId="16" r:id="rId14"/>
    <sheet name="ﾌﾟﾛ･報告書(様式8)" sheetId="17" r:id="rId15"/>
  </sheets>
  <definedNames>
    <definedName name="_xlnm.Print_Area" localSheetId="9">'ﾄﾚｰﾅｰ(様式4)'!$B$2:$T$28</definedName>
    <definedName name="_xlnm.Print_Area" localSheetId="8">ﾄﾚｰﾅｰ登録!$A$1:$I$44</definedName>
    <definedName name="_xlnm.Print_Area" localSheetId="14">'ﾌﾟﾛ･報告書(様式8)'!$B$2:$I$22</definedName>
    <definedName name="_xlnm.Print_Area" localSheetId="13">'外字使用(様式7)'!$B$2:$I$24</definedName>
    <definedName name="_xlnm.Print_Area" localSheetId="7">'外部指導者(様式3)'!$B$2:$T$27</definedName>
    <definedName name="_xlnm.Print_Area" localSheetId="6">外部指導者提出!$A$1:$J$35</definedName>
    <definedName name="_xlnm.Print_Area" localSheetId="12">'希望練習(様式6)'!$A$2:$I$26</definedName>
    <definedName name="_xlnm.Print_Area" localSheetId="11">公式・希望練習!$A$1:$I$39</definedName>
    <definedName name="_xlnm.Print_Area" localSheetId="1">合同ﾁｰﾑ規定!$A$1:$D$38</definedName>
    <definedName name="_xlnm.Print_Area" localSheetId="3">参加申込要項!$A$1:$J$53</definedName>
    <definedName name="_xlnm.Print_Area" localSheetId="0">手順!$A$1:$E$23</definedName>
    <definedName name="_xlnm.Print_Area" localSheetId="4">'申込書(様式１)'!$B$2:$AN$52</definedName>
    <definedName name="_xlnm.Print_Area" localSheetId="5">'申込書(様式２)'!$B$2:$AN$52</definedName>
    <definedName name="_xlnm.Print_Area" localSheetId="10">'登録メンバー変更(様式5)'!$B$2:$T$39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5" l="1"/>
  <c r="C8" i="23"/>
  <c r="K13" i="26" l="1"/>
  <c r="K14" i="26"/>
  <c r="F22" i="26"/>
  <c r="N22" i="26"/>
  <c r="J22" i="26"/>
  <c r="M21" i="26"/>
  <c r="F21" i="26"/>
  <c r="G7" i="26"/>
  <c r="J7" i="26"/>
  <c r="E25" i="20"/>
  <c r="K24" i="20"/>
  <c r="H24" i="20"/>
  <c r="E24" i="20"/>
  <c r="E7" i="20" l="1"/>
  <c r="E7" i="19"/>
  <c r="D8" i="17"/>
  <c r="D15" i="16"/>
  <c r="K7" i="12"/>
  <c r="O14" i="26"/>
  <c r="K15" i="19"/>
  <c r="L14" i="26"/>
  <c r="H15" i="19"/>
  <c r="E15" i="19"/>
  <c r="O13" i="26"/>
  <c r="K14" i="19"/>
  <c r="L13" i="26"/>
  <c r="H14" i="19"/>
  <c r="E14" i="19"/>
  <c r="H12" i="26"/>
  <c r="D12" i="19"/>
  <c r="L9" i="26"/>
  <c r="AB52" i="19"/>
  <c r="E8" i="19"/>
  <c r="D52" i="19" s="1"/>
  <c r="E25" i="19"/>
  <c r="E24" i="19"/>
  <c r="K24" i="19"/>
  <c r="H24" i="19"/>
  <c r="D8" i="15"/>
  <c r="E8" i="20"/>
  <c r="D52" i="20" s="1"/>
  <c r="C2" i="15" l="1"/>
  <c r="I2" i="16"/>
  <c r="B9" i="25"/>
  <c r="B9" i="24"/>
  <c r="B35" i="25"/>
  <c r="B36" i="25"/>
  <c r="B37" i="25"/>
  <c r="B38" i="25"/>
  <c r="B34" i="25"/>
  <c r="B40" i="24"/>
  <c r="B41" i="24"/>
  <c r="B42" i="24"/>
  <c r="B43" i="24"/>
  <c r="B39" i="24"/>
  <c r="C31" i="23"/>
  <c r="C32" i="23"/>
  <c r="C33" i="23"/>
  <c r="C34" i="23"/>
  <c r="C30" i="23"/>
  <c r="C2" i="17" l="1"/>
  <c r="G6" i="25"/>
  <c r="G5" i="25"/>
  <c r="H1" i="25"/>
  <c r="G6" i="24"/>
  <c r="G7" i="24"/>
  <c r="G5" i="24"/>
  <c r="H1" i="24"/>
  <c r="I1" i="23"/>
  <c r="H6" i="23"/>
  <c r="H5" i="23"/>
  <c r="H4" i="23"/>
  <c r="AK3" i="9"/>
  <c r="C28" i="19" l="1"/>
  <c r="H12" i="14"/>
  <c r="H11" i="14"/>
  <c r="H10" i="14"/>
  <c r="F12" i="14"/>
  <c r="F11" i="14"/>
  <c r="F10" i="14"/>
  <c r="H9" i="14"/>
  <c r="F9" i="14"/>
  <c r="H28" i="14"/>
  <c r="H27" i="14"/>
  <c r="H26" i="14"/>
  <c r="H25" i="14"/>
  <c r="H24" i="14"/>
  <c r="H23" i="14"/>
  <c r="H22" i="14"/>
  <c r="H21" i="14"/>
  <c r="H20" i="14"/>
  <c r="H19" i="14"/>
  <c r="H18" i="14"/>
  <c r="H17" i="14"/>
  <c r="H16" i="14"/>
  <c r="H15" i="14"/>
  <c r="H14" i="14"/>
  <c r="G28" i="14"/>
  <c r="G27" i="14"/>
  <c r="G26" i="14"/>
  <c r="G25" i="14"/>
  <c r="G24" i="14"/>
  <c r="G23" i="14"/>
  <c r="G22" i="14"/>
  <c r="G21" i="14"/>
  <c r="G20" i="14"/>
  <c r="G19" i="14"/>
  <c r="G18" i="14"/>
  <c r="G17" i="14"/>
  <c r="G16" i="14"/>
  <c r="G15" i="14"/>
  <c r="G14" i="14"/>
  <c r="F28" i="14"/>
  <c r="F27" i="14"/>
  <c r="F26" i="14"/>
  <c r="F25" i="14"/>
  <c r="F24" i="14"/>
  <c r="F23" i="14"/>
  <c r="F22" i="14"/>
  <c r="F21" i="14"/>
  <c r="F20" i="14"/>
  <c r="F19" i="14"/>
  <c r="F18" i="14"/>
  <c r="F17" i="14"/>
  <c r="F16" i="14"/>
  <c r="F15" i="14"/>
  <c r="F14" i="14"/>
  <c r="E28" i="14"/>
  <c r="E27" i="14"/>
  <c r="E26" i="14"/>
  <c r="E25" i="14"/>
  <c r="E24" i="14"/>
  <c r="E23" i="14"/>
  <c r="E22" i="14"/>
  <c r="E21" i="14"/>
  <c r="E20" i="14"/>
  <c r="E19" i="14"/>
  <c r="E18" i="14"/>
  <c r="E17" i="14"/>
  <c r="E16" i="14"/>
  <c r="E15" i="14"/>
  <c r="E14" i="14"/>
  <c r="AB52" i="20"/>
  <c r="Y51" i="20"/>
  <c r="Y51" i="19"/>
  <c r="D28" i="14"/>
  <c r="C28" i="14"/>
  <c r="D27" i="14"/>
  <c r="C27" i="14"/>
  <c r="D26" i="14"/>
  <c r="C26" i="14"/>
  <c r="D25" i="14"/>
  <c r="C25" i="14"/>
  <c r="D24" i="14"/>
  <c r="C24" i="14"/>
  <c r="D23" i="14"/>
  <c r="C23" i="14"/>
  <c r="D22" i="14"/>
  <c r="C22" i="14"/>
  <c r="D21" i="14"/>
  <c r="C21" i="14"/>
  <c r="D20" i="14"/>
  <c r="C20" i="14"/>
  <c r="D19" i="14"/>
  <c r="C19" i="14"/>
  <c r="D18" i="14"/>
  <c r="C18" i="14"/>
  <c r="D17" i="14"/>
  <c r="C17" i="14"/>
  <c r="D16" i="14"/>
  <c r="C16" i="14"/>
  <c r="D15" i="14"/>
  <c r="C15" i="14"/>
  <c r="C14" i="14"/>
  <c r="D14" i="14"/>
  <c r="C42" i="20"/>
  <c r="C41" i="20"/>
  <c r="C40" i="20"/>
  <c r="C39" i="20"/>
  <c r="C38" i="20"/>
  <c r="C37" i="20"/>
  <c r="C36" i="20"/>
  <c r="C35" i="20"/>
  <c r="C34" i="20"/>
  <c r="C33" i="20"/>
  <c r="C32" i="20"/>
  <c r="C31" i="20"/>
  <c r="C30" i="20"/>
  <c r="C29" i="20"/>
  <c r="C28" i="20"/>
  <c r="C42" i="19"/>
  <c r="C41" i="19"/>
  <c r="C40" i="19"/>
  <c r="C39" i="19"/>
  <c r="C38" i="19"/>
  <c r="C37" i="19"/>
  <c r="C36" i="19"/>
  <c r="C35" i="19"/>
  <c r="C34" i="19"/>
  <c r="C33" i="19"/>
  <c r="C32" i="19"/>
  <c r="C31" i="19"/>
  <c r="C30" i="19"/>
  <c r="C29" i="19"/>
  <c r="Z40" i="9"/>
  <c r="AJ40" i="9" s="1"/>
  <c r="AA40" i="9" s="1"/>
  <c r="R40" i="9" s="1"/>
  <c r="S23" i="20"/>
  <c r="S20" i="20"/>
  <c r="Z19" i="20"/>
  <c r="S19" i="20"/>
  <c r="AM18" i="20"/>
  <c r="AL18" i="20"/>
  <c r="AK18" i="20"/>
  <c r="AJ18" i="20"/>
  <c r="AI18" i="20"/>
  <c r="AH18" i="20"/>
  <c r="AG18" i="20"/>
  <c r="AF18" i="20"/>
  <c r="S17" i="20"/>
  <c r="Z16" i="20"/>
  <c r="S16" i="20"/>
  <c r="E16" i="20"/>
  <c r="AM15" i="20"/>
  <c r="AL15" i="20"/>
  <c r="AK15" i="20"/>
  <c r="AJ15" i="20"/>
  <c r="AI15" i="20"/>
  <c r="AH15" i="20"/>
  <c r="AG15" i="20"/>
  <c r="AF15" i="20"/>
  <c r="K15" i="20"/>
  <c r="K23" i="20" s="1"/>
  <c r="H15" i="20"/>
  <c r="H23" i="20" s="1"/>
  <c r="E15" i="20"/>
  <c r="E23" i="20" s="1"/>
  <c r="S14" i="20"/>
  <c r="K14" i="20"/>
  <c r="K22" i="20" s="1"/>
  <c r="H14" i="20"/>
  <c r="H22" i="20" s="1"/>
  <c r="E14" i="20"/>
  <c r="E22" i="20" s="1"/>
  <c r="Z13" i="20"/>
  <c r="S13" i="20"/>
  <c r="D12" i="20"/>
  <c r="D20" i="20" s="1"/>
  <c r="S11" i="20"/>
  <c r="E11" i="20"/>
  <c r="E19" i="20" s="1"/>
  <c r="Z10" i="20"/>
  <c r="S10" i="20"/>
  <c r="S23" i="19"/>
  <c r="S20" i="19"/>
  <c r="Z19" i="19"/>
  <c r="S19" i="19"/>
  <c r="AM18" i="19"/>
  <c r="AL18" i="19"/>
  <c r="AK18" i="19"/>
  <c r="AJ18" i="19"/>
  <c r="AI18" i="19"/>
  <c r="AH18" i="19"/>
  <c r="AG18" i="19"/>
  <c r="AF18" i="19"/>
  <c r="S17" i="19"/>
  <c r="Z16" i="19"/>
  <c r="S16" i="19"/>
  <c r="E16" i="19"/>
  <c r="AM15" i="19"/>
  <c r="AL15" i="19"/>
  <c r="AK15" i="19"/>
  <c r="AJ15" i="19"/>
  <c r="AI15" i="19"/>
  <c r="AH15" i="19"/>
  <c r="AG15" i="19"/>
  <c r="AF15" i="19"/>
  <c r="K23" i="19"/>
  <c r="H23" i="19"/>
  <c r="E23" i="19"/>
  <c r="S14" i="19"/>
  <c r="K22" i="19"/>
  <c r="H22" i="19"/>
  <c r="E22" i="19"/>
  <c r="Z13" i="19"/>
  <c r="S13" i="19"/>
  <c r="D20" i="19"/>
  <c r="S11" i="19"/>
  <c r="E11" i="19"/>
  <c r="E19" i="19" s="1"/>
  <c r="Z10" i="19"/>
  <c r="S10" i="19"/>
  <c r="Z29" i="9"/>
  <c r="AJ29" i="9" s="1"/>
  <c r="AA29" i="9" s="1"/>
  <c r="R29" i="9" s="1"/>
  <c r="Z28" i="9"/>
  <c r="Q28" i="9" s="1"/>
  <c r="X5" i="20"/>
  <c r="AB5" i="20"/>
  <c r="AF5" i="20"/>
  <c r="AK5" i="20"/>
  <c r="D28" i="20"/>
  <c r="J28" i="20"/>
  <c r="Q28" i="20"/>
  <c r="T28" i="20"/>
  <c r="V28" i="20"/>
  <c r="X28" i="20"/>
  <c r="Z28" i="20"/>
  <c r="D29" i="20"/>
  <c r="J29" i="20"/>
  <c r="Q29" i="20"/>
  <c r="T29" i="20"/>
  <c r="V29" i="20"/>
  <c r="X29" i="20"/>
  <c r="Z29" i="20"/>
  <c r="D30" i="20"/>
  <c r="J30" i="20"/>
  <c r="Q30" i="20"/>
  <c r="T30" i="20"/>
  <c r="V30" i="20"/>
  <c r="X30" i="20"/>
  <c r="Z30" i="20"/>
  <c r="D31" i="20"/>
  <c r="J31" i="20"/>
  <c r="Q31" i="20"/>
  <c r="T31" i="20"/>
  <c r="V31" i="20"/>
  <c r="X31" i="20"/>
  <c r="Z31" i="20"/>
  <c r="D32" i="20"/>
  <c r="J32" i="20"/>
  <c r="Q32" i="20"/>
  <c r="T32" i="20"/>
  <c r="V32" i="20"/>
  <c r="X32" i="20"/>
  <c r="Z32" i="20"/>
  <c r="D33" i="20"/>
  <c r="J33" i="20"/>
  <c r="Q33" i="20"/>
  <c r="T33" i="20"/>
  <c r="V33" i="20"/>
  <c r="X33" i="20"/>
  <c r="Z33" i="20"/>
  <c r="D34" i="20"/>
  <c r="J34" i="20"/>
  <c r="Q34" i="20"/>
  <c r="T34" i="20"/>
  <c r="V34" i="20"/>
  <c r="X34" i="20"/>
  <c r="Z34" i="20"/>
  <c r="D35" i="20"/>
  <c r="J35" i="20"/>
  <c r="Q35" i="20"/>
  <c r="T35" i="20"/>
  <c r="V35" i="20"/>
  <c r="X35" i="20"/>
  <c r="Z35" i="20"/>
  <c r="D36" i="20"/>
  <c r="J36" i="20"/>
  <c r="Q36" i="20"/>
  <c r="T36" i="20"/>
  <c r="V36" i="20"/>
  <c r="X36" i="20"/>
  <c r="Z36" i="20"/>
  <c r="D37" i="20"/>
  <c r="J37" i="20"/>
  <c r="Q37" i="20"/>
  <c r="T37" i="20"/>
  <c r="V37" i="20"/>
  <c r="X37" i="20"/>
  <c r="Z37" i="20"/>
  <c r="D38" i="20"/>
  <c r="J38" i="20"/>
  <c r="Q38" i="20"/>
  <c r="T38" i="20"/>
  <c r="V38" i="20"/>
  <c r="X38" i="20"/>
  <c r="Z38" i="20"/>
  <c r="D39" i="20"/>
  <c r="J39" i="20"/>
  <c r="Q39" i="20"/>
  <c r="T39" i="20"/>
  <c r="V39" i="20"/>
  <c r="X39" i="20"/>
  <c r="Z39" i="20"/>
  <c r="D40" i="20"/>
  <c r="J40" i="20"/>
  <c r="Q40" i="20"/>
  <c r="T40" i="20"/>
  <c r="V40" i="20"/>
  <c r="X40" i="20"/>
  <c r="Z40" i="20"/>
  <c r="D41" i="20"/>
  <c r="J41" i="20"/>
  <c r="Q41" i="20"/>
  <c r="T41" i="20"/>
  <c r="V41" i="20"/>
  <c r="X41" i="20"/>
  <c r="Z41" i="20"/>
  <c r="D42" i="20"/>
  <c r="J42" i="20"/>
  <c r="Q42" i="20"/>
  <c r="T42" i="20"/>
  <c r="V42" i="20"/>
  <c r="X42" i="20"/>
  <c r="Z42" i="20"/>
  <c r="X5" i="19"/>
  <c r="AB5" i="19"/>
  <c r="AF5" i="19"/>
  <c r="AK5" i="19"/>
  <c r="D28" i="19"/>
  <c r="J28" i="19"/>
  <c r="Q28" i="19"/>
  <c r="T28" i="19"/>
  <c r="V28" i="19"/>
  <c r="X28" i="19"/>
  <c r="Z28" i="19"/>
  <c r="D29" i="19"/>
  <c r="J29" i="19"/>
  <c r="Q29" i="19"/>
  <c r="T29" i="19"/>
  <c r="V29" i="19"/>
  <c r="X29" i="19"/>
  <c r="Z29" i="19"/>
  <c r="D30" i="19"/>
  <c r="J30" i="19"/>
  <c r="Q30" i="19"/>
  <c r="T30" i="19"/>
  <c r="V30" i="19"/>
  <c r="X30" i="19"/>
  <c r="Z30" i="19"/>
  <c r="D31" i="19"/>
  <c r="J31" i="19"/>
  <c r="Q31" i="19"/>
  <c r="T31" i="19"/>
  <c r="V31" i="19"/>
  <c r="X31" i="19"/>
  <c r="Z31" i="19"/>
  <c r="D32" i="19"/>
  <c r="J32" i="19"/>
  <c r="Q32" i="19"/>
  <c r="T32" i="19"/>
  <c r="V32" i="19"/>
  <c r="X32" i="19"/>
  <c r="Z32" i="19"/>
  <c r="D33" i="19"/>
  <c r="J33" i="19"/>
  <c r="Q33" i="19"/>
  <c r="T33" i="19"/>
  <c r="V33" i="19"/>
  <c r="X33" i="19"/>
  <c r="Z33" i="19"/>
  <c r="D34" i="19"/>
  <c r="J34" i="19"/>
  <c r="Q34" i="19"/>
  <c r="T34" i="19"/>
  <c r="V34" i="19"/>
  <c r="X34" i="19"/>
  <c r="Z34" i="19"/>
  <c r="D35" i="19"/>
  <c r="J35" i="19"/>
  <c r="Q35" i="19"/>
  <c r="T35" i="19"/>
  <c r="V35" i="19"/>
  <c r="X35" i="19"/>
  <c r="Z35" i="19"/>
  <c r="D36" i="19"/>
  <c r="J36" i="19"/>
  <c r="Q36" i="19"/>
  <c r="T36" i="19"/>
  <c r="V36" i="19"/>
  <c r="X36" i="19"/>
  <c r="Z36" i="19"/>
  <c r="D37" i="19"/>
  <c r="J37" i="19"/>
  <c r="Q37" i="19"/>
  <c r="T37" i="19"/>
  <c r="V37" i="19"/>
  <c r="X37" i="19"/>
  <c r="Z37" i="19"/>
  <c r="D38" i="19"/>
  <c r="J38" i="19"/>
  <c r="Q38" i="19"/>
  <c r="T38" i="19"/>
  <c r="V38" i="19"/>
  <c r="X38" i="19"/>
  <c r="Z38" i="19"/>
  <c r="D39" i="19"/>
  <c r="J39" i="19"/>
  <c r="Q39" i="19"/>
  <c r="T39" i="19"/>
  <c r="V39" i="19"/>
  <c r="X39" i="19"/>
  <c r="Z39" i="19"/>
  <c r="D40" i="19"/>
  <c r="J40" i="19"/>
  <c r="Q40" i="19"/>
  <c r="T40" i="19"/>
  <c r="V40" i="19"/>
  <c r="X40" i="19"/>
  <c r="Z40" i="19"/>
  <c r="D41" i="19"/>
  <c r="J41" i="19"/>
  <c r="Q41" i="19"/>
  <c r="T41" i="19"/>
  <c r="V41" i="19"/>
  <c r="X41" i="19"/>
  <c r="Z41" i="19"/>
  <c r="D42" i="19"/>
  <c r="J42" i="19"/>
  <c r="Q42" i="19"/>
  <c r="T42" i="19"/>
  <c r="V42" i="19"/>
  <c r="X42" i="19"/>
  <c r="Z42" i="19"/>
  <c r="H8" i="17"/>
  <c r="D9" i="17"/>
  <c r="D10" i="17"/>
  <c r="D11" i="17"/>
  <c r="F11" i="17"/>
  <c r="H11" i="17"/>
  <c r="D12" i="17"/>
  <c r="F12" i="17"/>
  <c r="H12" i="17"/>
  <c r="D13" i="17"/>
  <c r="D14" i="17"/>
  <c r="F14" i="17"/>
  <c r="H14" i="17"/>
  <c r="H15" i="16"/>
  <c r="D16" i="16"/>
  <c r="D17" i="16"/>
  <c r="D18" i="16"/>
  <c r="F18" i="16"/>
  <c r="H18" i="16"/>
  <c r="D19" i="16"/>
  <c r="F19" i="16"/>
  <c r="H19" i="16"/>
  <c r="D20" i="16"/>
  <c r="D21" i="16"/>
  <c r="F21" i="16"/>
  <c r="H21" i="16"/>
  <c r="H8" i="15"/>
  <c r="D9" i="15"/>
  <c r="D10" i="15"/>
  <c r="D11" i="15"/>
  <c r="F11" i="15"/>
  <c r="H11" i="15"/>
  <c r="D12" i="15"/>
  <c r="F12" i="15"/>
  <c r="H12" i="15"/>
  <c r="D13" i="15"/>
  <c r="D14" i="15"/>
  <c r="F14" i="15"/>
  <c r="H14" i="15"/>
  <c r="F6" i="14"/>
  <c r="I34" i="14" s="1"/>
  <c r="N6" i="14"/>
  <c r="J9" i="14"/>
  <c r="J10" i="14"/>
  <c r="J11" i="14"/>
  <c r="J12" i="14"/>
  <c r="J14" i="14"/>
  <c r="J15" i="14"/>
  <c r="J16" i="14"/>
  <c r="J17" i="14"/>
  <c r="J18" i="14"/>
  <c r="J19" i="14"/>
  <c r="J20" i="14"/>
  <c r="J21" i="14"/>
  <c r="J22" i="14"/>
  <c r="J23" i="14"/>
  <c r="J24" i="14"/>
  <c r="J25" i="14"/>
  <c r="J26" i="14"/>
  <c r="J27" i="14"/>
  <c r="J28" i="14"/>
  <c r="J30" i="14"/>
  <c r="P34" i="14"/>
  <c r="R3" i="12"/>
  <c r="G7" i="12"/>
  <c r="M9" i="12"/>
  <c r="I12" i="12"/>
  <c r="K13" i="12"/>
  <c r="K14" i="12"/>
  <c r="F19" i="12"/>
  <c r="F20" i="12"/>
  <c r="F21" i="12"/>
  <c r="M21" i="12"/>
  <c r="G22" i="12"/>
  <c r="F23" i="12"/>
  <c r="AL3" i="9"/>
  <c r="AM3" i="9"/>
  <c r="AN3" i="9"/>
  <c r="AO3" i="9"/>
  <c r="AP3" i="9"/>
  <c r="AQ3" i="9"/>
  <c r="AR3" i="9"/>
  <c r="Z43" i="9"/>
  <c r="Q43" i="9" s="1"/>
  <c r="Z44" i="9"/>
  <c r="Z45" i="9"/>
  <c r="Q45" i="9" s="1"/>
  <c r="AJ30" i="19" s="1"/>
  <c r="Z46" i="9"/>
  <c r="Q46" i="9" s="1"/>
  <c r="Z47" i="9"/>
  <c r="AJ47" i="9" s="1"/>
  <c r="AA47" i="9" s="1"/>
  <c r="R47" i="9" s="1"/>
  <c r="Z48" i="9"/>
  <c r="AJ48" i="9" s="1"/>
  <c r="AA48" i="9" s="1"/>
  <c r="R48" i="9" s="1"/>
  <c r="Z49" i="9"/>
  <c r="Q49" i="9" s="1"/>
  <c r="Z50" i="9"/>
  <c r="AJ50" i="9" s="1"/>
  <c r="Z51" i="9"/>
  <c r="AJ51" i="9" s="1"/>
  <c r="AA51" i="9" s="1"/>
  <c r="R51" i="9" s="1"/>
  <c r="Z52" i="9"/>
  <c r="Q52" i="9" s="1"/>
  <c r="Z53" i="9"/>
  <c r="Z54" i="9"/>
  <c r="AJ54" i="9" s="1"/>
  <c r="AA54" i="9" s="1"/>
  <c r="R54" i="9" s="1"/>
  <c r="AK54" i="9" s="1"/>
  <c r="AB54" i="9" s="1"/>
  <c r="S54" i="9" s="1"/>
  <c r="Z55" i="9"/>
  <c r="Q55" i="9" s="1"/>
  <c r="Z56" i="9"/>
  <c r="Q56" i="9" s="1"/>
  <c r="AF41" i="20" s="1"/>
  <c r="Z57" i="9"/>
  <c r="AJ57" i="9" s="1"/>
  <c r="Q47" i="9"/>
  <c r="AK32" i="20" s="1"/>
  <c r="AL41" i="20"/>
  <c r="AF41" i="19" l="1"/>
  <c r="AJ49" i="9"/>
  <c r="AA49" i="9" s="1"/>
  <c r="R49" i="9" s="1"/>
  <c r="AK49" i="9" s="1"/>
  <c r="AB49" i="9" s="1"/>
  <c r="S49" i="9" s="1"/>
  <c r="AM41" i="20"/>
  <c r="Q40" i="9"/>
  <c r="AF43" i="19" s="1"/>
  <c r="AM41" i="19"/>
  <c r="AI41" i="19"/>
  <c r="AI41" i="20"/>
  <c r="AG41" i="19"/>
  <c r="AG41" i="20"/>
  <c r="AG31" i="19"/>
  <c r="AI31" i="20"/>
  <c r="AK30" i="19"/>
  <c r="AE30" i="19"/>
  <c r="AJ46" i="9"/>
  <c r="AA46" i="9" s="1"/>
  <c r="R46" i="9" s="1"/>
  <c r="AK46" i="9" s="1"/>
  <c r="AM30" i="20"/>
  <c r="AL32" i="19"/>
  <c r="AK41" i="20"/>
  <c r="AE32" i="19"/>
  <c r="AK34" i="19"/>
  <c r="AI34" i="19"/>
  <c r="AH34" i="20"/>
  <c r="AM34" i="20"/>
  <c r="AG34" i="20"/>
  <c r="AM34" i="19"/>
  <c r="AL34" i="20"/>
  <c r="AL34" i="19"/>
  <c r="AJ34" i="19"/>
  <c r="AL40" i="20"/>
  <c r="AE40" i="19"/>
  <c r="AM40" i="19"/>
  <c r="AF40" i="20"/>
  <c r="AF40" i="19"/>
  <c r="AJ40" i="19"/>
  <c r="AG40" i="20"/>
  <c r="AJ55" i="9"/>
  <c r="Q51" i="9"/>
  <c r="AG36" i="19" s="1"/>
  <c r="AK51" i="9"/>
  <c r="AB51" i="9" s="1"/>
  <c r="S51" i="9" s="1"/>
  <c r="AL51" i="9" s="1"/>
  <c r="AC51" i="9" s="1"/>
  <c r="T51" i="9" s="1"/>
  <c r="AM51" i="9" s="1"/>
  <c r="Q57" i="9"/>
  <c r="AF42" i="19" s="1"/>
  <c r="AF31" i="20"/>
  <c r="AM32" i="20"/>
  <c r="AI32" i="20"/>
  <c r="AL41" i="19"/>
  <c r="AF32" i="20"/>
  <c r="AJ52" i="9"/>
  <c r="AA52" i="9" s="1"/>
  <c r="R52" i="9" s="1"/>
  <c r="AK52" i="9" s="1"/>
  <c r="AB52" i="9" s="1"/>
  <c r="S52" i="9" s="1"/>
  <c r="AL52" i="9" s="1"/>
  <c r="AM37" i="20"/>
  <c r="AL37" i="19"/>
  <c r="AK37" i="19"/>
  <c r="AM31" i="20"/>
  <c r="AJ32" i="19"/>
  <c r="AI31" i="19"/>
  <c r="AH31" i="20"/>
  <c r="Q50" i="9"/>
  <c r="AM32" i="19"/>
  <c r="AM31" i="19"/>
  <c r="AJ32" i="20"/>
  <c r="AK40" i="19"/>
  <c r="AI34" i="20"/>
  <c r="AH32" i="20"/>
  <c r="AF34" i="19"/>
  <c r="AJ45" i="9"/>
  <c r="AA45" i="9" s="1"/>
  <c r="R45" i="9" s="1"/>
  <c r="Q54" i="9"/>
  <c r="AG39" i="19" s="1"/>
  <c r="AL32" i="20"/>
  <c r="AL30" i="20"/>
  <c r="AL31" i="19"/>
  <c r="Q48" i="9"/>
  <c r="AH33" i="20" s="1"/>
  <c r="AJ31" i="20"/>
  <c r="Q29" i="9"/>
  <c r="AF17" i="19" s="1"/>
  <c r="AF43" i="20"/>
  <c r="AK40" i="9"/>
  <c r="AB40" i="9" s="1"/>
  <c r="S40" i="9" s="1"/>
  <c r="AJ28" i="9"/>
  <c r="AA28" i="9" s="1"/>
  <c r="R28" i="9" s="1"/>
  <c r="AK28" i="9" s="1"/>
  <c r="AB28" i="9" s="1"/>
  <c r="S28" i="9" s="1"/>
  <c r="AE14" i="19"/>
  <c r="AA57" i="9"/>
  <c r="R57" i="9" s="1"/>
  <c r="AK57" i="9" s="1"/>
  <c r="AE37" i="20"/>
  <c r="AF37" i="20"/>
  <c r="AJ37" i="19"/>
  <c r="AF37" i="19"/>
  <c r="AJ37" i="20"/>
  <c r="AM37" i="19"/>
  <c r="AG37" i="19"/>
  <c r="AE37" i="19"/>
  <c r="AH37" i="19"/>
  <c r="AH37" i="20"/>
  <c r="AK37" i="20"/>
  <c r="AG37" i="20"/>
  <c r="AI37" i="19"/>
  <c r="AI37" i="20"/>
  <c r="AL37" i="20"/>
  <c r="AF32" i="19"/>
  <c r="AH32" i="19"/>
  <c r="AI32" i="19"/>
  <c r="AG32" i="20"/>
  <c r="AE32" i="20"/>
  <c r="AG32" i="19"/>
  <c r="AK32" i="19"/>
  <c r="AA50" i="9"/>
  <c r="R50" i="9" s="1"/>
  <c r="AK50" i="9" s="1"/>
  <c r="AG30" i="19"/>
  <c r="AH30" i="19"/>
  <c r="AI30" i="20"/>
  <c r="AG30" i="20"/>
  <c r="AI30" i="19"/>
  <c r="AM30" i="19"/>
  <c r="AJ30" i="20"/>
  <c r="AF30" i="20"/>
  <c r="AE30" i="20"/>
  <c r="AF30" i="19"/>
  <c r="AH30" i="20"/>
  <c r="AK30" i="20"/>
  <c r="AL30" i="19"/>
  <c r="AK40" i="20"/>
  <c r="AE40" i="20"/>
  <c r="AG40" i="19"/>
  <c r="AH40" i="19"/>
  <c r="AM40" i="20"/>
  <c r="AH40" i="20"/>
  <c r="AJ40" i="20"/>
  <c r="AI40" i="20"/>
  <c r="AI40" i="19"/>
  <c r="AL40" i="19"/>
  <c r="AH42" i="20"/>
  <c r="AM42" i="19"/>
  <c r="AK42" i="19"/>
  <c r="AK29" i="9"/>
  <c r="Q53" i="9"/>
  <c r="AJ53" i="9"/>
  <c r="AK48" i="9"/>
  <c r="AL54" i="9"/>
  <c r="AF34" i="20"/>
  <c r="AE34" i="19"/>
  <c r="AK34" i="20"/>
  <c r="AH34" i="19"/>
  <c r="AE14" i="20"/>
  <c r="AF31" i="19"/>
  <c r="AE31" i="19"/>
  <c r="AJ31" i="19"/>
  <c r="AK31" i="19"/>
  <c r="AG31" i="20"/>
  <c r="AH41" i="20"/>
  <c r="AJ41" i="20"/>
  <c r="AH41" i="19"/>
  <c r="AJ41" i="19"/>
  <c r="AE41" i="20"/>
  <c r="Q44" i="9"/>
  <c r="AJ44" i="9"/>
  <c r="AE41" i="19"/>
  <c r="AE31" i="20"/>
  <c r="AL31" i="20"/>
  <c r="AK41" i="19"/>
  <c r="AK31" i="20"/>
  <c r="AJ34" i="20"/>
  <c r="AH31" i="19"/>
  <c r="AG34" i="19"/>
  <c r="AE34" i="20"/>
  <c r="AK47" i="9"/>
  <c r="AJ56" i="9"/>
  <c r="AE28" i="20"/>
  <c r="AE28" i="19"/>
  <c r="AJ43" i="9"/>
  <c r="AI39" i="19" l="1"/>
  <c r="AE39" i="20"/>
  <c r="AH42" i="19"/>
  <c r="AJ42" i="20"/>
  <c r="AL42" i="19"/>
  <c r="AG35" i="20"/>
  <c r="AL49" i="9"/>
  <c r="AG42" i="19"/>
  <c r="AE43" i="19"/>
  <c r="AE43" i="20"/>
  <c r="AL36" i="20"/>
  <c r="AF35" i="20"/>
  <c r="AE42" i="19"/>
  <c r="AE36" i="20"/>
  <c r="AE35" i="19"/>
  <c r="AM36" i="19"/>
  <c r="AF42" i="20"/>
  <c r="AJ36" i="20"/>
  <c r="AK36" i="20"/>
  <c r="AH36" i="20"/>
  <c r="AH39" i="19"/>
  <c r="AF36" i="19"/>
  <c r="AI36" i="20"/>
  <c r="AI36" i="19"/>
  <c r="AL39" i="19"/>
  <c r="AM39" i="19"/>
  <c r="AF36" i="20"/>
  <c r="AG39" i="20"/>
  <c r="AG35" i="19"/>
  <c r="AL42" i="20"/>
  <c r="AE39" i="19"/>
  <c r="AG42" i="20"/>
  <c r="AK39" i="19"/>
  <c r="AK45" i="9"/>
  <c r="AJ39" i="20"/>
  <c r="AH39" i="20"/>
  <c r="AF39" i="20"/>
  <c r="AE36" i="19"/>
  <c r="AH36" i="19"/>
  <c r="AE33" i="19"/>
  <c r="AJ39" i="19"/>
  <c r="AI39" i="20"/>
  <c r="AL39" i="20"/>
  <c r="AK36" i="19"/>
  <c r="AM42" i="20"/>
  <c r="AI42" i="20"/>
  <c r="AE42" i="20"/>
  <c r="AK42" i="20"/>
  <c r="AJ42" i="19"/>
  <c r="AL36" i="19"/>
  <c r="AM36" i="20"/>
  <c r="AF39" i="19"/>
  <c r="AK39" i="20"/>
  <c r="AG36" i="20"/>
  <c r="AI42" i="19"/>
  <c r="AM39" i="20"/>
  <c r="AJ36" i="19"/>
  <c r="AA55" i="9"/>
  <c r="R55" i="9" s="1"/>
  <c r="AK55" i="9" s="1"/>
  <c r="AF35" i="19"/>
  <c r="AF33" i="20"/>
  <c r="AM33" i="19"/>
  <c r="AI33" i="19"/>
  <c r="AL33" i="20"/>
  <c r="AF33" i="19"/>
  <c r="AM33" i="20"/>
  <c r="AK33" i="20"/>
  <c r="AE33" i="20"/>
  <c r="AI33" i="20"/>
  <c r="AK33" i="19"/>
  <c r="AL33" i="19"/>
  <c r="AH33" i="19"/>
  <c r="AG33" i="20"/>
  <c r="AJ33" i="19"/>
  <c r="AG33" i="19"/>
  <c r="AJ33" i="20"/>
  <c r="AE35" i="20"/>
  <c r="AF17" i="20"/>
  <c r="AE17" i="19"/>
  <c r="AE17" i="20"/>
  <c r="AL40" i="9"/>
  <c r="AC40" i="9" s="1"/>
  <c r="T40" i="9" s="1"/>
  <c r="AG43" i="19"/>
  <c r="AG43" i="20"/>
  <c r="AL28" i="9"/>
  <c r="AC28" i="9" s="1"/>
  <c r="T28" i="9" s="1"/>
  <c r="AG14" i="20"/>
  <c r="AG14" i="19"/>
  <c r="AF14" i="20"/>
  <c r="AF14" i="19"/>
  <c r="AB50" i="9"/>
  <c r="S50" i="9" s="1"/>
  <c r="AL50" i="9" s="1"/>
  <c r="AC52" i="9"/>
  <c r="T52" i="9" s="1"/>
  <c r="AM52" i="9" s="1"/>
  <c r="AB57" i="9"/>
  <c r="S57" i="9" s="1"/>
  <c r="AL57" i="9" s="1"/>
  <c r="AF29" i="19"/>
  <c r="AE29" i="19"/>
  <c r="AJ29" i="20"/>
  <c r="AK29" i="20"/>
  <c r="AH29" i="20"/>
  <c r="AI29" i="20"/>
  <c r="AE29" i="20"/>
  <c r="AF29" i="20"/>
  <c r="AL29" i="19"/>
  <c r="AI29" i="19"/>
  <c r="AJ29" i="19"/>
  <c r="AM29" i="20"/>
  <c r="AG29" i="19"/>
  <c r="AG29" i="20"/>
  <c r="AH29" i="19"/>
  <c r="AM29" i="19"/>
  <c r="AK29" i="19"/>
  <c r="AL29" i="20"/>
  <c r="AC49" i="9"/>
  <c r="T49" i="9" s="1"/>
  <c r="AM49" i="9" s="1"/>
  <c r="AB29" i="9"/>
  <c r="S29" i="9" s="1"/>
  <c r="AL29" i="9" s="1"/>
  <c r="AB45" i="9"/>
  <c r="S45" i="9" s="1"/>
  <c r="AL45" i="9" s="1"/>
  <c r="AB46" i="9"/>
  <c r="S46" i="9" s="1"/>
  <c r="AL46" i="9" s="1"/>
  <c r="AF38" i="20"/>
  <c r="AG38" i="19"/>
  <c r="AH38" i="19"/>
  <c r="AI38" i="19"/>
  <c r="AF38" i="19"/>
  <c r="AI38" i="20"/>
  <c r="AL38" i="20"/>
  <c r="AE38" i="20"/>
  <c r="AG38" i="20"/>
  <c r="AK38" i="20"/>
  <c r="AJ38" i="19"/>
  <c r="AK38" i="19"/>
  <c r="AM38" i="20"/>
  <c r="AH38" i="20"/>
  <c r="AM38" i="19"/>
  <c r="AE38" i="19"/>
  <c r="AJ38" i="20"/>
  <c r="AL38" i="19"/>
  <c r="AA44" i="9"/>
  <c r="R44" i="9" s="1"/>
  <c r="AK44" i="9" s="1"/>
  <c r="AC54" i="9"/>
  <c r="T54" i="9" s="1"/>
  <c r="AM54" i="9" s="1"/>
  <c r="AA56" i="9"/>
  <c r="R56" i="9" s="1"/>
  <c r="AK56" i="9" s="1"/>
  <c r="AD51" i="9"/>
  <c r="U51" i="9" s="1"/>
  <c r="AN51" i="9" s="1"/>
  <c r="AB47" i="9"/>
  <c r="S47" i="9" s="1"/>
  <c r="AL47" i="9" s="1"/>
  <c r="AB48" i="9"/>
  <c r="S48" i="9" s="1"/>
  <c r="AL48" i="9" s="1"/>
  <c r="AA53" i="9"/>
  <c r="R53" i="9" s="1"/>
  <c r="AK53" i="9" s="1"/>
  <c r="AA43" i="9"/>
  <c r="R43" i="9" s="1"/>
  <c r="AB55" i="9" l="1"/>
  <c r="S55" i="9" s="1"/>
  <c r="AL55" i="9" s="1"/>
  <c r="AC55" i="9" s="1"/>
  <c r="T55" i="9" s="1"/>
  <c r="AM55" i="9" s="1"/>
  <c r="AD55" i="9" s="1"/>
  <c r="U55" i="9" s="1"/>
  <c r="AN55" i="9" s="1"/>
  <c r="AM40" i="9"/>
  <c r="AD40" i="9" s="1"/>
  <c r="U40" i="9" s="1"/>
  <c r="AH43" i="20"/>
  <c r="AH43" i="19"/>
  <c r="AG17" i="19"/>
  <c r="AG17" i="20"/>
  <c r="AM28" i="9"/>
  <c r="AD28" i="9" s="1"/>
  <c r="U28" i="9" s="1"/>
  <c r="AH14" i="19"/>
  <c r="AH14" i="20"/>
  <c r="AC46" i="9"/>
  <c r="T46" i="9" s="1"/>
  <c r="AM46" i="9" s="1"/>
  <c r="AC57" i="9"/>
  <c r="T57" i="9" s="1"/>
  <c r="AM57" i="9" s="1"/>
  <c r="AC48" i="9"/>
  <c r="T48" i="9" s="1"/>
  <c r="AM48" i="9" s="1"/>
  <c r="AB44" i="9"/>
  <c r="S44" i="9" s="1"/>
  <c r="AL44" i="9" s="1"/>
  <c r="AD52" i="9"/>
  <c r="U52" i="9" s="1"/>
  <c r="AN52" i="9" s="1"/>
  <c r="AE51" i="9"/>
  <c r="V51" i="9" s="1"/>
  <c r="AO51" i="9" s="1"/>
  <c r="AB53" i="9"/>
  <c r="S53" i="9" s="1"/>
  <c r="AL53" i="9" s="1"/>
  <c r="AC29" i="9"/>
  <c r="T29" i="9" s="1"/>
  <c r="AM29" i="9" s="1"/>
  <c r="AB56" i="9"/>
  <c r="S56" i="9" s="1"/>
  <c r="AL56" i="9" s="1"/>
  <c r="AD49" i="9"/>
  <c r="U49" i="9" s="1"/>
  <c r="AN49" i="9" s="1"/>
  <c r="AC50" i="9"/>
  <c r="T50" i="9" s="1"/>
  <c r="AD54" i="9"/>
  <c r="U54" i="9" s="1"/>
  <c r="AN54" i="9" s="1"/>
  <c r="AC47" i="9"/>
  <c r="T47" i="9" s="1"/>
  <c r="AM47" i="9" s="1"/>
  <c r="AC45" i="9"/>
  <c r="T45" i="9" s="1"/>
  <c r="AM45" i="9" s="1"/>
  <c r="AK43" i="9"/>
  <c r="AB43" i="9" s="1"/>
  <c r="S43" i="9" s="1"/>
  <c r="AF28" i="20"/>
  <c r="AF28" i="19"/>
  <c r="AM50" i="9" l="1"/>
  <c r="AH35" i="19"/>
  <c r="AH35" i="20"/>
  <c r="AN40" i="9"/>
  <c r="AE40" i="9" s="1"/>
  <c r="V40" i="9" s="1"/>
  <c r="AI43" i="20"/>
  <c r="AI43" i="19"/>
  <c r="AH17" i="19"/>
  <c r="AH17" i="20"/>
  <c r="AN28" i="9"/>
  <c r="AE28" i="9" s="1"/>
  <c r="V28" i="9" s="1"/>
  <c r="AI14" i="19"/>
  <c r="AI14" i="20"/>
  <c r="AE55" i="9"/>
  <c r="V55" i="9" s="1"/>
  <c r="AO55" i="9" s="1"/>
  <c r="AD48" i="9"/>
  <c r="U48" i="9" s="1"/>
  <c r="AN48" i="9" s="1"/>
  <c r="AD45" i="9"/>
  <c r="U45" i="9" s="1"/>
  <c r="AN45" i="9" s="1"/>
  <c r="AC53" i="9"/>
  <c r="T53" i="9" s="1"/>
  <c r="AM53" i="9" s="1"/>
  <c r="AD57" i="9"/>
  <c r="U57" i="9" s="1"/>
  <c r="AN57" i="9"/>
  <c r="AD47" i="9"/>
  <c r="U47" i="9" s="1"/>
  <c r="AN47" i="9" s="1"/>
  <c r="AC56" i="9"/>
  <c r="T56" i="9" s="1"/>
  <c r="AM56" i="9"/>
  <c r="AE49" i="9"/>
  <c r="V49" i="9" s="1"/>
  <c r="AO49" i="9" s="1"/>
  <c r="AE54" i="9"/>
  <c r="V54" i="9" s="1"/>
  <c r="AO54" i="9" s="1"/>
  <c r="AD29" i="9"/>
  <c r="U29" i="9" s="1"/>
  <c r="AD50" i="9"/>
  <c r="U50" i="9" s="1"/>
  <c r="AC44" i="9"/>
  <c r="T44" i="9" s="1"/>
  <c r="AM44" i="9" s="1"/>
  <c r="AD46" i="9"/>
  <c r="U46" i="9" s="1"/>
  <c r="AN46" i="9" s="1"/>
  <c r="AF51" i="9"/>
  <c r="W51" i="9" s="1"/>
  <c r="AP51" i="9" s="1"/>
  <c r="AE52" i="9"/>
  <c r="V52" i="9" s="1"/>
  <c r="AO52" i="9" s="1"/>
  <c r="AL43" i="9"/>
  <c r="AC43" i="9" s="1"/>
  <c r="T43" i="9" s="1"/>
  <c r="AG28" i="20"/>
  <c r="AG28" i="19"/>
  <c r="AN50" i="9" l="1"/>
  <c r="AI35" i="20"/>
  <c r="AI35" i="19"/>
  <c r="AJ43" i="19"/>
  <c r="AJ43" i="20"/>
  <c r="AO40" i="9"/>
  <c r="AF40" i="9" s="1"/>
  <c r="W40" i="9" s="1"/>
  <c r="AN29" i="9"/>
  <c r="AE29" i="9" s="1"/>
  <c r="V29" i="9" s="1"/>
  <c r="AO29" i="9" s="1"/>
  <c r="AI17" i="19"/>
  <c r="AI17" i="20"/>
  <c r="AO28" i="9"/>
  <c r="AF28" i="9" s="1"/>
  <c r="W28" i="9" s="1"/>
  <c r="AJ14" i="19"/>
  <c r="AJ14" i="20"/>
  <c r="AD53" i="9"/>
  <c r="U53" i="9" s="1"/>
  <c r="AN53" i="9" s="1"/>
  <c r="AD44" i="9"/>
  <c r="U44" i="9" s="1"/>
  <c r="AN44" i="9" s="1"/>
  <c r="AG51" i="9"/>
  <c r="X51" i="9" s="1"/>
  <c r="AQ51" i="9" s="1"/>
  <c r="AH51" i="9" s="1"/>
  <c r="Y51" i="9" s="1"/>
  <c r="AF49" i="9"/>
  <c r="W49" i="9" s="1"/>
  <c r="AP49" i="9"/>
  <c r="AE45" i="9"/>
  <c r="V45" i="9" s="1"/>
  <c r="AO45" i="9" s="1"/>
  <c r="AF55" i="9"/>
  <c r="W55" i="9" s="1"/>
  <c r="AP55" i="9" s="1"/>
  <c r="AE46" i="9"/>
  <c r="V46" i="9" s="1"/>
  <c r="AO46" i="9" s="1"/>
  <c r="AF54" i="9"/>
  <c r="W54" i="9" s="1"/>
  <c r="AP54" i="9" s="1"/>
  <c r="AE47" i="9"/>
  <c r="V47" i="9" s="1"/>
  <c r="AO47" i="9"/>
  <c r="AE57" i="9"/>
  <c r="V57" i="9" s="1"/>
  <c r="AO57" i="9" s="1"/>
  <c r="AE48" i="9"/>
  <c r="V48" i="9" s="1"/>
  <c r="AO48" i="9" s="1"/>
  <c r="AF52" i="9"/>
  <c r="W52" i="9" s="1"/>
  <c r="AP52" i="9" s="1"/>
  <c r="AE50" i="9"/>
  <c r="V50" i="9" s="1"/>
  <c r="AD56" i="9"/>
  <c r="U56" i="9" s="1"/>
  <c r="AN56" i="9" s="1"/>
  <c r="AM43" i="9"/>
  <c r="AD43" i="9" s="1"/>
  <c r="U43" i="9" s="1"/>
  <c r="AH28" i="19"/>
  <c r="AH28" i="20"/>
  <c r="AO50" i="9" l="1"/>
  <c r="AJ35" i="20"/>
  <c r="AJ35" i="19"/>
  <c r="AK43" i="19"/>
  <c r="AK43" i="20"/>
  <c r="AP40" i="9"/>
  <c r="AG40" i="9" s="1"/>
  <c r="X40" i="9" s="1"/>
  <c r="AJ17" i="19"/>
  <c r="AJ17" i="20"/>
  <c r="AP28" i="9"/>
  <c r="AG28" i="9" s="1"/>
  <c r="X28" i="9" s="1"/>
  <c r="AK14" i="19"/>
  <c r="AK14" i="20"/>
  <c r="AG52" i="9"/>
  <c r="X52" i="9" s="1"/>
  <c r="AQ52" i="9" s="1"/>
  <c r="AH52" i="9" s="1"/>
  <c r="Y52" i="9" s="1"/>
  <c r="AF57" i="9"/>
  <c r="W57" i="9" s="1"/>
  <c r="AP57" i="9" s="1"/>
  <c r="AE44" i="9"/>
  <c r="V44" i="9" s="1"/>
  <c r="AO44" i="9" s="1"/>
  <c r="AG55" i="9"/>
  <c r="X55" i="9" s="1"/>
  <c r="AQ55" i="9" s="1"/>
  <c r="AH55" i="9" s="1"/>
  <c r="Y55" i="9" s="1"/>
  <c r="AF45" i="9"/>
  <c r="W45" i="9" s="1"/>
  <c r="AP45" i="9" s="1"/>
  <c r="AE56" i="9"/>
  <c r="V56" i="9" s="1"/>
  <c r="AO56" i="9" s="1"/>
  <c r="AE53" i="9"/>
  <c r="V53" i="9" s="1"/>
  <c r="AO53" i="9" s="1"/>
  <c r="AF47" i="9"/>
  <c r="W47" i="9" s="1"/>
  <c r="AP47" i="9" s="1"/>
  <c r="AF29" i="9"/>
  <c r="W29" i="9" s="1"/>
  <c r="AG54" i="9"/>
  <c r="X54" i="9" s="1"/>
  <c r="AQ54" i="9" s="1"/>
  <c r="AH54" i="9" s="1"/>
  <c r="Y54" i="9" s="1"/>
  <c r="AF50" i="9"/>
  <c r="W50" i="9" s="1"/>
  <c r="AF48" i="9"/>
  <c r="W48" i="9" s="1"/>
  <c r="AP48" i="9" s="1"/>
  <c r="AF46" i="9"/>
  <c r="W46" i="9" s="1"/>
  <c r="AP46" i="9" s="1"/>
  <c r="AG49" i="9"/>
  <c r="X49" i="9" s="1"/>
  <c r="AQ49" i="9" s="1"/>
  <c r="AH49" i="9" s="1"/>
  <c r="Y49" i="9" s="1"/>
  <c r="AN43" i="9"/>
  <c r="AE43" i="9" s="1"/>
  <c r="V43" i="9" s="1"/>
  <c r="AI28" i="20"/>
  <c r="AI28" i="19"/>
  <c r="AP50" i="9" l="1"/>
  <c r="AK35" i="20"/>
  <c r="AK35" i="19"/>
  <c r="AQ40" i="9"/>
  <c r="AH40" i="9" s="1"/>
  <c r="Y40" i="9" s="1"/>
  <c r="AL43" i="19"/>
  <c r="AL43" i="20"/>
  <c r="AP29" i="9"/>
  <c r="AG29" i="9" s="1"/>
  <c r="X29" i="9" s="1"/>
  <c r="AK17" i="20"/>
  <c r="AK17" i="19"/>
  <c r="AQ28" i="9"/>
  <c r="AH28" i="9" s="1"/>
  <c r="Y28" i="9" s="1"/>
  <c r="AL14" i="19"/>
  <c r="AL14" i="20"/>
  <c r="AG45" i="9"/>
  <c r="X45" i="9" s="1"/>
  <c r="AQ45" i="9" s="1"/>
  <c r="AH45" i="9" s="1"/>
  <c r="Y45" i="9" s="1"/>
  <c r="AF44" i="9"/>
  <c r="W44" i="9" s="1"/>
  <c r="AP44" i="9" s="1"/>
  <c r="AG46" i="9"/>
  <c r="X46" i="9" s="1"/>
  <c r="AQ46" i="9" s="1"/>
  <c r="AH46" i="9" s="1"/>
  <c r="Y46" i="9" s="1"/>
  <c r="AF53" i="9"/>
  <c r="W53" i="9" s="1"/>
  <c r="AP53" i="9" s="1"/>
  <c r="AG50" i="9"/>
  <c r="X50" i="9" s="1"/>
  <c r="AG48" i="9"/>
  <c r="X48" i="9" s="1"/>
  <c r="AQ48" i="9" s="1"/>
  <c r="AH48" i="9" s="1"/>
  <c r="Y48" i="9" s="1"/>
  <c r="AG57" i="9"/>
  <c r="X57" i="9" s="1"/>
  <c r="AQ57" i="9"/>
  <c r="AH57" i="9" s="1"/>
  <c r="Y57" i="9" s="1"/>
  <c r="AG47" i="9"/>
  <c r="X47" i="9" s="1"/>
  <c r="AQ47" i="9" s="1"/>
  <c r="AH47" i="9" s="1"/>
  <c r="Y47" i="9" s="1"/>
  <c r="AF56" i="9"/>
  <c r="W56" i="9" s="1"/>
  <c r="AP56" i="9" s="1"/>
  <c r="AO43" i="9"/>
  <c r="AF43" i="9" s="1"/>
  <c r="W43" i="9" s="1"/>
  <c r="AJ28" i="19"/>
  <c r="AJ28" i="20"/>
  <c r="AQ50" i="9" l="1"/>
  <c r="AH50" i="9" s="1"/>
  <c r="Y50" i="9" s="1"/>
  <c r="AL35" i="20"/>
  <c r="AL35" i="19"/>
  <c r="AM43" i="20"/>
  <c r="AM43" i="19"/>
  <c r="AQ29" i="9"/>
  <c r="AH29" i="9" s="1"/>
  <c r="Y29" i="9" s="1"/>
  <c r="AL17" i="20"/>
  <c r="AL17" i="19"/>
  <c r="AM14" i="19"/>
  <c r="AM14" i="20"/>
  <c r="AG53" i="9"/>
  <c r="X53" i="9" s="1"/>
  <c r="AQ53" i="9" s="1"/>
  <c r="AH53" i="9" s="1"/>
  <c r="Y53" i="9" s="1"/>
  <c r="AG56" i="9"/>
  <c r="X56" i="9" s="1"/>
  <c r="AQ56" i="9" s="1"/>
  <c r="AH56" i="9" s="1"/>
  <c r="Y56" i="9" s="1"/>
  <c r="AG44" i="9"/>
  <c r="X44" i="9" s="1"/>
  <c r="AQ44" i="9" s="1"/>
  <c r="AH44" i="9" s="1"/>
  <c r="Y44" i="9" s="1"/>
  <c r="AP43" i="9"/>
  <c r="AG43" i="9" s="1"/>
  <c r="X43" i="9" s="1"/>
  <c r="AK28" i="19"/>
  <c r="AK28" i="20"/>
  <c r="AM35" i="19" l="1"/>
  <c r="AM35" i="20"/>
  <c r="AM17" i="20"/>
  <c r="AM17" i="19"/>
  <c r="AQ43" i="9"/>
  <c r="AH43" i="9" s="1"/>
  <c r="Y43" i="9" s="1"/>
  <c r="AL28" i="20"/>
  <c r="AL28" i="19"/>
  <c r="AM28" i="20" l="1"/>
  <c r="AM28"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S.Fujiwara</author>
  </authors>
  <commentList>
    <comment ref="C11" authorId="0" shapeId="0" xr:uid="{00000000-0006-0000-0200-000001000000}">
      <text>
        <r>
          <rPr>
            <b/>
            <sz val="9"/>
            <color rgb="FF000000"/>
            <rFont val="ＭＳ Ｐゴシック"/>
            <family val="2"/>
            <charset val="128"/>
          </rPr>
          <t>全角数字で記入</t>
        </r>
        <r>
          <rPr>
            <b/>
            <sz val="9"/>
            <color rgb="FF000000"/>
            <rFont val="ＭＳ Ｐゴシック"/>
            <family val="2"/>
            <charset val="128"/>
          </rPr>
          <t xml:space="preserve">
</t>
        </r>
        <r>
          <rPr>
            <b/>
            <sz val="9"/>
            <color rgb="FF000000"/>
            <rFont val="ＭＳ Ｐゴシック"/>
            <family val="2"/>
            <charset val="128"/>
          </rPr>
          <t>○○○－○○○○</t>
        </r>
        <r>
          <rPr>
            <b/>
            <sz val="9"/>
            <color rgb="FF000000"/>
            <rFont val="ＭＳ Ｐゴシック"/>
            <family val="2"/>
            <charset val="128"/>
          </rPr>
          <t xml:space="preserve">
</t>
        </r>
      </text>
    </comment>
    <comment ref="C18" authorId="0" shapeId="0" xr:uid="{00000000-0006-0000-0200-000002000000}">
      <text>
        <r>
          <rPr>
            <b/>
            <sz val="9"/>
            <color rgb="FF000000"/>
            <rFont val="ＭＳ Ｐゴシック"/>
            <family val="2"/>
            <charset val="128"/>
          </rPr>
          <t>全角数字で記入</t>
        </r>
        <r>
          <rPr>
            <b/>
            <sz val="9"/>
            <color rgb="FF000000"/>
            <rFont val="ＭＳ Ｐゴシック"/>
            <family val="2"/>
            <charset val="128"/>
          </rPr>
          <t xml:space="preserve">
</t>
        </r>
        <r>
          <rPr>
            <b/>
            <sz val="9"/>
            <color rgb="FF000000"/>
            <rFont val="ＭＳ Ｐゴシック"/>
            <family val="2"/>
            <charset val="128"/>
          </rPr>
          <t>○○○－○○○○</t>
        </r>
        <r>
          <rPr>
            <b/>
            <sz val="9"/>
            <color rgb="FF000000"/>
            <rFont val="ＭＳ Ｐゴシック"/>
            <family val="2"/>
            <charset val="128"/>
          </rPr>
          <t xml:space="preserve">
</t>
        </r>
      </text>
    </comment>
  </commentList>
</comments>
</file>

<file path=xl/sharedStrings.xml><?xml version="1.0" encoding="utf-8"?>
<sst xmlns="http://schemas.openxmlformats.org/spreadsheetml/2006/main" count="985" uniqueCount="527">
  <si>
    <t>ブロック名</t>
    <rPh sb="0" eb="5">
      <t>ブロックメイ</t>
    </rPh>
    <phoneticPr fontId="1"/>
  </si>
  <si>
    <t>順位</t>
    <rPh sb="0" eb="2">
      <t>ジュンイ</t>
    </rPh>
    <phoneticPr fontId="1"/>
  </si>
  <si>
    <t>性別</t>
    <rPh sb="0" eb="2">
      <t>セイベツ</t>
    </rPh>
    <phoneticPr fontId="1"/>
  </si>
  <si>
    <t>引率責任者</t>
    <rPh sb="0" eb="2">
      <t>インソツ</t>
    </rPh>
    <rPh sb="2" eb="4">
      <t>セキニン</t>
    </rPh>
    <rPh sb="4" eb="5">
      <t>シャ</t>
    </rPh>
    <phoneticPr fontId="1"/>
  </si>
  <si>
    <t>氏名</t>
    <rPh sb="0" eb="2">
      <t>シメイ</t>
    </rPh>
    <phoneticPr fontId="1"/>
  </si>
  <si>
    <t>番号</t>
    <rPh sb="0" eb="2">
      <t>バンゴウ</t>
    </rPh>
    <phoneticPr fontId="1"/>
  </si>
  <si>
    <t>学年</t>
    <rPh sb="0" eb="2">
      <t>ガクネン</t>
    </rPh>
    <phoneticPr fontId="1"/>
  </si>
  <si>
    <t>選　手　氏　名</t>
    <rPh sb="0" eb="1">
      <t>セン</t>
    </rPh>
    <rPh sb="2" eb="3">
      <t>テ</t>
    </rPh>
    <rPh sb="4" eb="5">
      <t>シ</t>
    </rPh>
    <rPh sb="6" eb="7">
      <t>メイ</t>
    </rPh>
    <phoneticPr fontId="1"/>
  </si>
  <si>
    <t>生　年　月　日</t>
    <rPh sb="0" eb="1">
      <t>ショウ</t>
    </rPh>
    <rPh sb="2" eb="3">
      <t>トシ</t>
    </rPh>
    <rPh sb="4" eb="5">
      <t>ツキ</t>
    </rPh>
    <rPh sb="6" eb="7">
      <t>ヒ</t>
    </rPh>
    <phoneticPr fontId="1"/>
  </si>
  <si>
    <t>身　長</t>
    <rPh sb="0" eb="1">
      <t>ミ</t>
    </rPh>
    <rPh sb="2" eb="3">
      <t>チョウ</t>
    </rPh>
    <phoneticPr fontId="1"/>
  </si>
  <si>
    <t>フリガナ</t>
    <phoneticPr fontId="1"/>
  </si>
  <si>
    <t>都道府県名</t>
    <rPh sb="0" eb="4">
      <t>トドウフケン</t>
    </rPh>
    <rPh sb="4" eb="5">
      <t>メイ</t>
    </rPh>
    <phoneticPr fontId="1"/>
  </si>
  <si>
    <t>住所</t>
    <rPh sb="0" eb="2">
      <t>ジュウショ</t>
    </rPh>
    <phoneticPr fontId="1"/>
  </si>
  <si>
    <t>〒</t>
    <phoneticPr fontId="1"/>
  </si>
  <si>
    <t>（主将の番号に○印をつける。）　</t>
    <rPh sb="1" eb="3">
      <t>シュショウ</t>
    </rPh>
    <rPh sb="4" eb="6">
      <t>バンゴウ</t>
    </rPh>
    <rPh sb="8" eb="9">
      <t>シルシ</t>
    </rPh>
    <phoneticPr fontId="1"/>
  </si>
  <si>
    <t>競技者登録番号</t>
    <rPh sb="0" eb="3">
      <t>キョウギシャ</t>
    </rPh>
    <rPh sb="3" eb="5">
      <t>トウロク</t>
    </rPh>
    <rPh sb="5" eb="7">
      <t>バンゴウ</t>
    </rPh>
    <phoneticPr fontId="1"/>
  </si>
  <si>
    <t>マネージャー</t>
    <phoneticPr fontId="1"/>
  </si>
  <si>
    <t>平成</t>
    <rPh sb="0" eb="2">
      <t>ヘイセイ</t>
    </rPh>
    <phoneticPr fontId="1"/>
  </si>
  <si>
    <t>コーチ</t>
    <phoneticPr fontId="1"/>
  </si>
  <si>
    <t>Ａコーチ</t>
    <phoneticPr fontId="1"/>
  </si>
  <si>
    <t>年</t>
    <rPh sb="0" eb="1">
      <t>ネン</t>
    </rPh>
    <phoneticPr fontId="1"/>
  </si>
  <si>
    <t>月</t>
    <rPh sb="0" eb="1">
      <t>ガツ</t>
    </rPh>
    <phoneticPr fontId="1"/>
  </si>
  <si>
    <t>日</t>
    <rPh sb="0" eb="1">
      <t>ニチ</t>
    </rPh>
    <phoneticPr fontId="1"/>
  </si>
  <si>
    <t>TEL</t>
    <phoneticPr fontId="1"/>
  </si>
  <si>
    <t>－</t>
    <phoneticPr fontId="1"/>
  </si>
  <si>
    <t>FAX</t>
    <phoneticPr fontId="1"/>
  </si>
  <si>
    <t>携帯電話</t>
    <rPh sb="0" eb="2">
      <t>ケイタイ</t>
    </rPh>
    <rPh sb="2" eb="4">
      <t>デンワ</t>
    </rPh>
    <phoneticPr fontId="1"/>
  </si>
  <si>
    <t>教員
・
生徒</t>
    <rPh sb="0" eb="2">
      <t>キョウイン</t>
    </rPh>
    <rPh sb="5" eb="7">
      <t>セイト</t>
    </rPh>
    <phoneticPr fontId="1"/>
  </si>
  <si>
    <t>ブロック名</t>
    <rPh sb="4" eb="5">
      <t>メイ</t>
    </rPh>
    <phoneticPr fontId="1"/>
  </si>
  <si>
    <t>学校名</t>
    <rPh sb="0" eb="3">
      <t>ガッコウメイ</t>
    </rPh>
    <phoneticPr fontId="1"/>
  </si>
  <si>
    <t>引率責任者氏名</t>
    <rPh sb="0" eb="2">
      <t>インソツ</t>
    </rPh>
    <rPh sb="2" eb="5">
      <t>セキニンシャ</t>
    </rPh>
    <rPh sb="5" eb="7">
      <t>シメイ</t>
    </rPh>
    <phoneticPr fontId="1"/>
  </si>
  <si>
    <t>コーチ氏名</t>
    <rPh sb="3" eb="5">
      <t>シメイ</t>
    </rPh>
    <phoneticPr fontId="1"/>
  </si>
  <si>
    <t>四国</t>
    <rPh sb="0" eb="2">
      <t>シコク</t>
    </rPh>
    <phoneticPr fontId="1"/>
  </si>
  <si>
    <t>男子</t>
    <rPh sb="0" eb="2">
      <t>ダンシ</t>
    </rPh>
    <phoneticPr fontId="1"/>
  </si>
  <si>
    <t>姓</t>
    <rPh sb="0" eb="1">
      <t>セイ</t>
    </rPh>
    <phoneticPr fontId="1"/>
  </si>
  <si>
    <t>名</t>
    <rPh sb="0" eb="1">
      <t>メイ</t>
    </rPh>
    <phoneticPr fontId="1"/>
  </si>
  <si>
    <t>マネージャー氏名</t>
    <rPh sb="6" eb="8">
      <t>シメイ</t>
    </rPh>
    <phoneticPr fontId="1"/>
  </si>
  <si>
    <t>漢字</t>
    <rPh sb="0" eb="2">
      <t>カンジ</t>
    </rPh>
    <phoneticPr fontId="1"/>
  </si>
  <si>
    <t>生年月日</t>
    <rPh sb="0" eb="2">
      <t>セイネン</t>
    </rPh>
    <rPh sb="2" eb="4">
      <t>ガッピ</t>
    </rPh>
    <phoneticPr fontId="1"/>
  </si>
  <si>
    <t>日</t>
    <rPh sb="0" eb="1">
      <t>ヒ</t>
    </rPh>
    <phoneticPr fontId="1"/>
  </si>
  <si>
    <t>年号</t>
    <rPh sb="0" eb="2">
      <t>ネンゴウ</t>
    </rPh>
    <phoneticPr fontId="1"/>
  </si>
  <si>
    <t>身長</t>
    <rPh sb="0" eb="2">
      <t>シンチョウ</t>
    </rPh>
    <phoneticPr fontId="1"/>
  </si>
  <si>
    <t>学
年</t>
    <rPh sb="0" eb="1">
      <t>ガク</t>
    </rPh>
    <rPh sb="2" eb="3">
      <t>ネン</t>
    </rPh>
    <phoneticPr fontId="1"/>
  </si>
  <si>
    <t>教員</t>
    <rPh sb="0" eb="2">
      <t>キョウイン</t>
    </rPh>
    <phoneticPr fontId="1"/>
  </si>
  <si>
    <t>生徒</t>
    <rPh sb="0" eb="2">
      <t>セイト</t>
    </rPh>
    <phoneticPr fontId="1"/>
  </si>
  <si>
    <t>郵便番号</t>
    <rPh sb="0" eb="2">
      <t>ユウビン</t>
    </rPh>
    <rPh sb="2" eb="4">
      <t>バンゴウ</t>
    </rPh>
    <phoneticPr fontId="1"/>
  </si>
  <si>
    <t>郡市名</t>
    <rPh sb="0" eb="1">
      <t>グン</t>
    </rPh>
    <rPh sb="1" eb="2">
      <t>シ</t>
    </rPh>
    <rPh sb="2" eb="3">
      <t>メイ</t>
    </rPh>
    <phoneticPr fontId="1"/>
  </si>
  <si>
    <t>番地等</t>
    <rPh sb="0" eb="2">
      <t>バンチ</t>
    </rPh>
    <rPh sb="2" eb="3">
      <t>トウ</t>
    </rPh>
    <phoneticPr fontId="1"/>
  </si>
  <si>
    <t>市外局番</t>
    <rPh sb="0" eb="2">
      <t>シガイ</t>
    </rPh>
    <rPh sb="2" eb="4">
      <t>キョクバン</t>
    </rPh>
    <phoneticPr fontId="1"/>
  </si>
  <si>
    <t>局番</t>
    <rPh sb="0" eb="2">
      <t>キョクバン</t>
    </rPh>
    <phoneticPr fontId="1"/>
  </si>
  <si>
    <t>連絡責任者住所</t>
    <rPh sb="0" eb="2">
      <t>レンラク</t>
    </rPh>
    <rPh sb="2" eb="5">
      <t>セキニンシャ</t>
    </rPh>
    <rPh sb="5" eb="7">
      <t>ジュウショ</t>
    </rPh>
    <phoneticPr fontId="1"/>
  </si>
  <si>
    <t>連絡責任者電話</t>
    <rPh sb="0" eb="2">
      <t>レンラク</t>
    </rPh>
    <rPh sb="2" eb="5">
      <t>セキニンシャ</t>
    </rPh>
    <rPh sb="5" eb="7">
      <t>デンワ</t>
    </rPh>
    <phoneticPr fontId="1"/>
  </si>
  <si>
    <t>連絡責任者ＦＡＸ</t>
    <rPh sb="0" eb="2">
      <t>レンラク</t>
    </rPh>
    <rPh sb="2" eb="5">
      <t>セキニンシャ</t>
    </rPh>
    <phoneticPr fontId="1"/>
  </si>
  <si>
    <t>1位</t>
    <rPh sb="1" eb="2">
      <t>イ</t>
    </rPh>
    <phoneticPr fontId="1"/>
  </si>
  <si>
    <t>2位</t>
    <rPh sb="1" eb="2">
      <t>イ</t>
    </rPh>
    <phoneticPr fontId="1"/>
  </si>
  <si>
    <t>3位</t>
    <rPh sb="1" eb="2">
      <t>イ</t>
    </rPh>
    <phoneticPr fontId="1"/>
  </si>
  <si>
    <t>4位</t>
    <rPh sb="1" eb="2">
      <t>イ</t>
    </rPh>
    <phoneticPr fontId="1"/>
  </si>
  <si>
    <t>開催地</t>
    <rPh sb="0" eb="3">
      <t>カイサイチ</t>
    </rPh>
    <phoneticPr fontId="1"/>
  </si>
  <si>
    <t>女子</t>
    <rPh sb="0" eb="2">
      <t>ジョシ</t>
    </rPh>
    <phoneticPr fontId="1"/>
  </si>
  <si>
    <t>北海道</t>
    <rPh sb="0" eb="3">
      <t>ホッカイドウ</t>
    </rPh>
    <phoneticPr fontId="1"/>
  </si>
  <si>
    <t>東北</t>
    <rPh sb="0" eb="2">
      <t>トウホク</t>
    </rPh>
    <phoneticPr fontId="1"/>
  </si>
  <si>
    <t>関東</t>
    <rPh sb="0" eb="2">
      <t>カントウ</t>
    </rPh>
    <phoneticPr fontId="1"/>
  </si>
  <si>
    <t>東海</t>
    <rPh sb="0" eb="2">
      <t>トウカイ</t>
    </rPh>
    <phoneticPr fontId="1"/>
  </si>
  <si>
    <t>近畿</t>
    <rPh sb="0" eb="2">
      <t>キンキ</t>
    </rPh>
    <phoneticPr fontId="1"/>
  </si>
  <si>
    <t>中国</t>
    <rPh sb="0" eb="2">
      <t>チュウゴク</t>
    </rPh>
    <phoneticPr fontId="1"/>
  </si>
  <si>
    <t>九州</t>
    <rPh sb="0" eb="2">
      <t>キュウシュウ</t>
    </rPh>
    <phoneticPr fontId="1"/>
  </si>
  <si>
    <t>←全角数字で記入してください。</t>
    <rPh sb="1" eb="3">
      <t>ゼンカク</t>
    </rPh>
    <rPh sb="3" eb="5">
      <t>スウジ</t>
    </rPh>
    <rPh sb="6" eb="8">
      <t>キニュウ</t>
    </rPh>
    <phoneticPr fontId="1"/>
  </si>
  <si>
    <t>都道府県協会長氏名</t>
    <rPh sb="0" eb="4">
      <t>トドウフケン</t>
    </rPh>
    <rPh sb="4" eb="6">
      <t>キョウカイ</t>
    </rPh>
    <rPh sb="6" eb="7">
      <t>チョウ</t>
    </rPh>
    <rPh sb="7" eb="9">
      <t>シメイ</t>
    </rPh>
    <phoneticPr fontId="1"/>
  </si>
  <si>
    <t>○</t>
    <phoneticPr fontId="1"/>
  </si>
  <si>
    <t>セイ</t>
    <phoneticPr fontId="1"/>
  </si>
  <si>
    <t>メイ</t>
    <phoneticPr fontId="1"/>
  </si>
  <si>
    <t>CAP</t>
    <phoneticPr fontId="1"/>
  </si>
  <si>
    <t>ｃｍ</t>
    <phoneticPr fontId="1"/>
  </si>
  <si>
    <t>申込日　8月</t>
    <rPh sb="0" eb="3">
      <t>モウシコミビ</t>
    </rPh>
    <rPh sb="5" eb="6">
      <t>ガツ</t>
    </rPh>
    <phoneticPr fontId="1"/>
  </si>
  <si>
    <t>記入例</t>
    <rPh sb="0" eb="2">
      <t>キニュウ</t>
    </rPh>
    <rPh sb="2" eb="3">
      <t>レイ</t>
    </rPh>
    <phoneticPr fontId="1"/>
  </si>
  <si>
    <t>(様式３)</t>
    <rPh sb="1" eb="3">
      <t>ヨウシキ</t>
    </rPh>
    <phoneticPr fontId="1"/>
  </si>
  <si>
    <t>氏　　名</t>
    <rPh sb="0" eb="1">
      <t>シ</t>
    </rPh>
    <rPh sb="3" eb="4">
      <t>メイ</t>
    </rPh>
    <phoneticPr fontId="1"/>
  </si>
  <si>
    <t>性　　別</t>
    <rPh sb="0" eb="1">
      <t>セイ</t>
    </rPh>
    <rPh sb="3" eb="4">
      <t>ベツ</t>
    </rPh>
    <phoneticPr fontId="1"/>
  </si>
  <si>
    <t>学校との関わり</t>
    <rPh sb="0" eb="2">
      <t>ガッコウ</t>
    </rPh>
    <rPh sb="4" eb="5">
      <t>カカ</t>
    </rPh>
    <phoneticPr fontId="1"/>
  </si>
  <si>
    <t>年齢</t>
    <rPh sb="0" eb="2">
      <t>ネンレイ</t>
    </rPh>
    <phoneticPr fontId="1"/>
  </si>
  <si>
    <t>歳</t>
    <rPh sb="0" eb="1">
      <t>サイ</t>
    </rPh>
    <phoneticPr fontId="1"/>
  </si>
  <si>
    <t>（写真の裏に「都道府県名・学校名・氏名」を記入してください。）</t>
    <rPh sb="1" eb="3">
      <t>シャシン</t>
    </rPh>
    <rPh sb="4" eb="5">
      <t>ウラ</t>
    </rPh>
    <rPh sb="7" eb="11">
      <t>トドウフケン</t>
    </rPh>
    <rPh sb="11" eb="12">
      <t>メイ</t>
    </rPh>
    <rPh sb="13" eb="16">
      <t>ガッコウメイ</t>
    </rPh>
    <rPh sb="17" eb="19">
      <t>シメイ</t>
    </rPh>
    <rPh sb="21" eb="23">
      <t>キニュウ</t>
    </rPh>
    <phoneticPr fontId="1"/>
  </si>
  <si>
    <t>ＴＥＬ</t>
    <phoneticPr fontId="1"/>
  </si>
  <si>
    <t>ＦＡＸ</t>
    <phoneticPr fontId="1"/>
  </si>
  <si>
    <t>年　齢</t>
    <rPh sb="0" eb="1">
      <t>ネン</t>
    </rPh>
    <rPh sb="2" eb="3">
      <t>トシ</t>
    </rPh>
    <phoneticPr fontId="1"/>
  </si>
  <si>
    <t>様</t>
    <rPh sb="0" eb="1">
      <t>サマ</t>
    </rPh>
    <phoneticPr fontId="1"/>
  </si>
  <si>
    <t>学校との
関わり</t>
    <rPh sb="0" eb="2">
      <t>ガッコウ</t>
    </rPh>
    <rPh sb="5" eb="6">
      <t>カカ</t>
    </rPh>
    <phoneticPr fontId="1"/>
  </si>
  <si>
    <t>(フリガナ)</t>
    <phoneticPr fontId="1"/>
  </si>
  <si>
    <t>男性　・　女性</t>
    <rPh sb="0" eb="2">
      <t>ダンセイ</t>
    </rPh>
    <rPh sb="5" eb="7">
      <t>ジョセイ</t>
    </rPh>
    <phoneticPr fontId="1"/>
  </si>
  <si>
    <t>男性</t>
    <rPh sb="0" eb="2">
      <t>ダンセイ</t>
    </rPh>
    <phoneticPr fontId="1"/>
  </si>
  <si>
    <t>女性</t>
    <rPh sb="0" eb="2">
      <t>ジョセイ</t>
    </rPh>
    <phoneticPr fontId="1"/>
  </si>
  <si>
    <t>公 印</t>
    <rPh sb="0" eb="1">
      <t>コウ</t>
    </rPh>
    <rPh sb="2" eb="3">
      <t>イン</t>
    </rPh>
    <phoneticPr fontId="1"/>
  </si>
  <si>
    <t>資格</t>
    <rPh sb="0" eb="2">
      <t>シカク</t>
    </rPh>
    <phoneticPr fontId="1"/>
  </si>
  <si>
    <t>(様式４)</t>
    <rPh sb="1" eb="3">
      <t>ヨウシキ</t>
    </rPh>
    <phoneticPr fontId="1"/>
  </si>
  <si>
    <t>資　　格</t>
    <rPh sb="0" eb="1">
      <t>シ</t>
    </rPh>
    <rPh sb="3" eb="4">
      <t>カク</t>
    </rPh>
    <phoneticPr fontId="1"/>
  </si>
  <si>
    <t>申込責任者</t>
    <rPh sb="0" eb="2">
      <t>モウシコミ</t>
    </rPh>
    <rPh sb="2" eb="5">
      <t>セキニンシャ</t>
    </rPh>
    <phoneticPr fontId="1"/>
  </si>
  <si>
    <t>①</t>
    <phoneticPr fontId="1"/>
  </si>
  <si>
    <t>（</t>
    <phoneticPr fontId="1"/>
  </si>
  <si>
    <t>氏　名</t>
    <rPh sb="0" eb="1">
      <t>シ</t>
    </rPh>
    <rPh sb="2" eb="3">
      <t>メイ</t>
    </rPh>
    <phoneticPr fontId="1"/>
  </si>
  <si>
    <t>　 ↑
学校住所・電話・ＦＡＸと同じ場合は左欄に記入せずに上のセルに○を記入。出力に反映されます。</t>
    <rPh sb="4" eb="6">
      <t>ガッコウ</t>
    </rPh>
    <rPh sb="6" eb="8">
      <t>ジュウショ</t>
    </rPh>
    <rPh sb="9" eb="11">
      <t>デンワ</t>
    </rPh>
    <rPh sb="16" eb="17">
      <t>オナ</t>
    </rPh>
    <rPh sb="18" eb="20">
      <t>バアイ</t>
    </rPh>
    <rPh sb="21" eb="22">
      <t>ヒダリ</t>
    </rPh>
    <rPh sb="22" eb="23">
      <t>ラン</t>
    </rPh>
    <rPh sb="24" eb="26">
      <t>キニュウ</t>
    </rPh>
    <rPh sb="29" eb="30">
      <t>ウエ</t>
    </rPh>
    <rPh sb="36" eb="38">
      <t>キニュウ</t>
    </rPh>
    <rPh sb="39" eb="41">
      <t>シュツリョク</t>
    </rPh>
    <rPh sb="42" eb="44">
      <t>ハンエイ</t>
    </rPh>
    <phoneticPr fontId="1"/>
  </si>
  <si>
    <t>登録メンバー変更届</t>
    <rPh sb="0" eb="2">
      <t>トウロク</t>
    </rPh>
    <rPh sb="6" eb="9">
      <t>ヘンコウトドケ</t>
    </rPh>
    <phoneticPr fontId="1"/>
  </si>
  <si>
    <t>チーム名</t>
    <rPh sb="3" eb="4">
      <t>メイ</t>
    </rPh>
    <phoneticPr fontId="1"/>
  </si>
  <si>
    <t>引率責任者</t>
    <rPh sb="0" eb="2">
      <t>インソツ</t>
    </rPh>
    <rPh sb="2" eb="5">
      <t>セキニンシャ</t>
    </rPh>
    <phoneticPr fontId="1"/>
  </si>
  <si>
    <t>cm</t>
  </si>
  <si>
    <t>cm</t>
    <phoneticPr fontId="1"/>
  </si>
  <si>
    <t>変　更　前</t>
    <rPh sb="0" eb="1">
      <t>ヘン</t>
    </rPh>
    <rPh sb="2" eb="3">
      <t>サラ</t>
    </rPh>
    <rPh sb="4" eb="5">
      <t>マエ</t>
    </rPh>
    <phoneticPr fontId="1"/>
  </si>
  <si>
    <t>変　更　後</t>
    <rPh sb="0" eb="1">
      <t>ヘン</t>
    </rPh>
    <rPh sb="2" eb="3">
      <t>サラ</t>
    </rPh>
    <rPh sb="4" eb="5">
      <t>アト</t>
    </rPh>
    <phoneticPr fontId="1"/>
  </si>
  <si>
    <t>→</t>
    <phoneticPr fontId="1"/>
  </si>
  <si>
    <t>記載・提出の責任者氏名</t>
    <rPh sb="0" eb="2">
      <t>キサイ</t>
    </rPh>
    <rPh sb="3" eb="5">
      <t>テイシュツ</t>
    </rPh>
    <rPh sb="6" eb="9">
      <t>セキニンシャ</t>
    </rPh>
    <rPh sb="9" eb="11">
      <t>シメイ</t>
    </rPh>
    <phoneticPr fontId="1"/>
  </si>
  <si>
    <t>※ 登録メンバー変更に関する手順および注意事項</t>
    <rPh sb="2" eb="4">
      <t>トウロク</t>
    </rPh>
    <rPh sb="8" eb="10">
      <t>ヘンコウ</t>
    </rPh>
    <rPh sb="11" eb="12">
      <t>カン</t>
    </rPh>
    <rPh sb="14" eb="16">
      <t>テジュン</t>
    </rPh>
    <rPh sb="19" eb="21">
      <t>チュウイ</t>
    </rPh>
    <rPh sb="21" eb="23">
      <t>ジコウ</t>
    </rPh>
    <phoneticPr fontId="1"/>
  </si>
  <si>
    <t>北海道</t>
  </si>
  <si>
    <t>沖縄県</t>
  </si>
  <si>
    <t>青森県</t>
    <phoneticPr fontId="1"/>
  </si>
  <si>
    <t>岩手県</t>
    <phoneticPr fontId="1"/>
  </si>
  <si>
    <t>宮城県</t>
    <phoneticPr fontId="1"/>
  </si>
  <si>
    <t>秋田県</t>
    <phoneticPr fontId="1"/>
  </si>
  <si>
    <t>福島県</t>
    <phoneticPr fontId="1"/>
  </si>
  <si>
    <t>山形県</t>
    <phoneticPr fontId="1"/>
  </si>
  <si>
    <t>茨城県</t>
    <phoneticPr fontId="1"/>
  </si>
  <si>
    <t>栃木県</t>
    <phoneticPr fontId="1"/>
  </si>
  <si>
    <t>群馬県</t>
    <phoneticPr fontId="1"/>
  </si>
  <si>
    <t>埼玉県</t>
    <phoneticPr fontId="1"/>
  </si>
  <si>
    <t>千葉県</t>
    <phoneticPr fontId="1"/>
  </si>
  <si>
    <t>東京都</t>
    <phoneticPr fontId="1"/>
  </si>
  <si>
    <t>神奈川県</t>
    <phoneticPr fontId="1"/>
  </si>
  <si>
    <t>岐阜県</t>
    <phoneticPr fontId="1"/>
  </si>
  <si>
    <t>愛知県</t>
    <phoneticPr fontId="1"/>
  </si>
  <si>
    <t>静岡県</t>
    <phoneticPr fontId="1"/>
  </si>
  <si>
    <t>鹿児島県</t>
    <phoneticPr fontId="1"/>
  </si>
  <si>
    <t>宮崎県</t>
    <phoneticPr fontId="1"/>
  </si>
  <si>
    <t>大分県</t>
    <phoneticPr fontId="1"/>
  </si>
  <si>
    <t>熊本県</t>
    <phoneticPr fontId="1"/>
  </si>
  <si>
    <t>長崎県</t>
    <phoneticPr fontId="1"/>
  </si>
  <si>
    <t>佐賀県</t>
    <phoneticPr fontId="1"/>
  </si>
  <si>
    <t>福岡県</t>
    <phoneticPr fontId="1"/>
  </si>
  <si>
    <t>徳島県</t>
    <phoneticPr fontId="1"/>
  </si>
  <si>
    <t>高知県</t>
    <phoneticPr fontId="1"/>
  </si>
  <si>
    <t>愛媛県</t>
    <phoneticPr fontId="1"/>
  </si>
  <si>
    <t>香川県</t>
    <phoneticPr fontId="1"/>
  </si>
  <si>
    <t>鳥取県</t>
    <phoneticPr fontId="1"/>
  </si>
  <si>
    <t>山口県</t>
    <phoneticPr fontId="1"/>
  </si>
  <si>
    <t>広島県</t>
    <phoneticPr fontId="1"/>
  </si>
  <si>
    <t>岡山県</t>
    <phoneticPr fontId="1"/>
  </si>
  <si>
    <t>島根県</t>
    <phoneticPr fontId="1"/>
  </si>
  <si>
    <t xml:space="preserve">三重県 </t>
    <phoneticPr fontId="1"/>
  </si>
  <si>
    <t>滋賀県</t>
    <phoneticPr fontId="1"/>
  </si>
  <si>
    <t>和歌山県</t>
    <phoneticPr fontId="1"/>
  </si>
  <si>
    <t>奈良県</t>
    <phoneticPr fontId="1"/>
  </si>
  <si>
    <t>兵庫県</t>
    <phoneticPr fontId="1"/>
  </si>
  <si>
    <t>大阪府</t>
    <phoneticPr fontId="1"/>
  </si>
  <si>
    <t>京都府</t>
    <phoneticPr fontId="1"/>
  </si>
  <si>
    <t>山梨県</t>
    <phoneticPr fontId="1"/>
  </si>
  <si>
    <t>町名・番地等</t>
    <rPh sb="0" eb="2">
      <t>チョウメイ</t>
    </rPh>
    <rPh sb="3" eb="5">
      <t>バンチ</t>
    </rPh>
    <rPh sb="5" eb="6">
      <t>トウ</t>
    </rPh>
    <phoneticPr fontId="1"/>
  </si>
  <si>
    <t>　</t>
    <phoneticPr fontId="1"/>
  </si>
  <si>
    <t>学校所在地</t>
    <rPh sb="0" eb="2">
      <t>ガッコウ</t>
    </rPh>
    <rPh sb="2" eb="5">
      <t>ショザイチ</t>
    </rPh>
    <phoneticPr fontId="1"/>
  </si>
  <si>
    <t>性
別</t>
    <rPh sb="0" eb="1">
      <t>セイ</t>
    </rPh>
    <rPh sb="2" eb="3">
      <t>ベツ</t>
    </rPh>
    <phoneticPr fontId="1"/>
  </si>
  <si>
    <t>希　望　練　習　届</t>
    <rPh sb="0" eb="1">
      <t>マレ</t>
    </rPh>
    <rPh sb="2" eb="3">
      <t>ノゾミ</t>
    </rPh>
    <rPh sb="4" eb="5">
      <t>ネリ</t>
    </rPh>
    <rPh sb="6" eb="7">
      <t>ナライ</t>
    </rPh>
    <rPh sb="8" eb="9">
      <t>トド</t>
    </rPh>
    <phoneticPr fontId="1"/>
  </si>
  <si>
    <t>開会式前日</t>
    <rPh sb="0" eb="3">
      <t>カイカイシキ</t>
    </rPh>
    <rPh sb="3" eb="5">
      <t>ゼンジツ</t>
    </rPh>
    <phoneticPr fontId="1"/>
  </si>
  <si>
    <t>希望練習</t>
    <rPh sb="0" eb="2">
      <t>キボウ</t>
    </rPh>
    <rPh sb="2" eb="4">
      <t>レンシュウ</t>
    </rPh>
    <phoneticPr fontId="1"/>
  </si>
  <si>
    <t>→</t>
  </si>
  <si>
    <t>例</t>
    <rPh sb="0" eb="1">
      <t>レイ</t>
    </rPh>
    <phoneticPr fontId="1"/>
  </si>
  <si>
    <t>原</t>
    <rPh sb="0" eb="1">
      <t>ハラ</t>
    </rPh>
    <phoneticPr fontId="1"/>
  </si>
  <si>
    <t>データ上</t>
    <rPh sb="3" eb="4">
      <t>ジョウ</t>
    </rPh>
    <phoneticPr fontId="1"/>
  </si>
  <si>
    <t>プログラム
紙面上</t>
    <rPh sb="6" eb="9">
      <t>シメンジョウ</t>
    </rPh>
    <phoneticPr fontId="1"/>
  </si>
  <si>
    <t>ﾏﾈｰｼﾞｬｰ</t>
    <phoneticPr fontId="1"/>
  </si>
  <si>
    <t>都道府県中体連会長氏名</t>
    <rPh sb="0" eb="4">
      <t>トドウフケン</t>
    </rPh>
    <rPh sb="4" eb="7">
      <t>チュウタイレン</t>
    </rPh>
    <rPh sb="7" eb="9">
      <t>カイチョウ</t>
    </rPh>
    <rPh sb="9" eb="11">
      <t>シメイ</t>
    </rPh>
    <phoneticPr fontId="1"/>
  </si>
  <si>
    <t>大会プログラム外字使用申請</t>
    <rPh sb="0" eb="2">
      <t>タイカイ</t>
    </rPh>
    <rPh sb="7" eb="9">
      <t>ガイジ</t>
    </rPh>
    <rPh sb="9" eb="11">
      <t>シヨウ</t>
    </rPh>
    <rPh sb="11" eb="13">
      <t>シンセイ</t>
    </rPh>
    <phoneticPr fontId="1"/>
  </si>
  <si>
    <t>頃</t>
    <rPh sb="0" eb="1">
      <t>コロ</t>
    </rPh>
    <phoneticPr fontId="1"/>
  </si>
  <si>
    <t>プログラム</t>
    <phoneticPr fontId="1"/>
  </si>
  <si>
    <t>）冊</t>
    <rPh sb="1" eb="2">
      <t>サツ</t>
    </rPh>
    <phoneticPr fontId="1"/>
  </si>
  <si>
    <t>参加申込作成の手順</t>
    <rPh sb="0" eb="2">
      <t>サンカ</t>
    </rPh>
    <rPh sb="2" eb="4">
      <t>モウシコミ</t>
    </rPh>
    <rPh sb="4" eb="6">
      <t>サクセイ</t>
    </rPh>
    <rPh sb="7" eb="9">
      <t>テジュン</t>
    </rPh>
    <phoneticPr fontId="1"/>
  </si>
  <si>
    <t>②</t>
    <phoneticPr fontId="1"/>
  </si>
  <si>
    <t>『入力』シートに必要事項を入力する。</t>
    <rPh sb="1" eb="3">
      <t>ニュウリョク</t>
    </rPh>
    <rPh sb="8" eb="10">
      <t>ヒツヨウ</t>
    </rPh>
    <rPh sb="10" eb="12">
      <t>ジコウ</t>
    </rPh>
    <rPh sb="13" eb="15">
      <t>ニュウリョク</t>
    </rPh>
    <phoneticPr fontId="1"/>
  </si>
  <si>
    <t>③</t>
    <phoneticPr fontId="1"/>
  </si>
  <si>
    <t>④</t>
    <phoneticPr fontId="1"/>
  </si>
  <si>
    <t>トレーナーの写真を準備しておく。</t>
    <rPh sb="6" eb="8">
      <t>シャシン</t>
    </rPh>
    <rPh sb="9" eb="11">
      <t>ジュンビ</t>
    </rPh>
    <phoneticPr fontId="1"/>
  </si>
  <si>
    <t>⑤</t>
    <phoneticPr fontId="1"/>
  </si>
  <si>
    <t>⑥</t>
    <phoneticPr fontId="1"/>
  </si>
  <si>
    <t>⑦</t>
    <phoneticPr fontId="1"/>
  </si>
  <si>
    <t>⑧</t>
    <phoneticPr fontId="1"/>
  </si>
  <si>
    <t>⑨</t>
    <phoneticPr fontId="1"/>
  </si>
  <si>
    <t>↑
男子は5から始まる9桁
女子は6から始まる9桁</t>
    <phoneticPr fontId="1"/>
  </si>
  <si>
    <t>チーム名略称</t>
    <rPh sb="3" eb="4">
      <t>メイ</t>
    </rPh>
    <rPh sb="4" eb="6">
      <t>リャクショウ</t>
    </rPh>
    <phoneticPr fontId="1"/>
  </si>
  <si>
    <t>バスケットボール大会」出場に際しての、トレーナーとして申請いたします。</t>
    <rPh sb="27" eb="29">
      <t>シンセイ</t>
    </rPh>
    <phoneticPr fontId="1"/>
  </si>
  <si>
    <t>プログラム紙面上は外字を使用することができます。使用したい場合は外字使用申請を作成し、FAXで連絡してください。</t>
  </si>
  <si>
    <t>←「教員」、「生徒」を選ぶ</t>
    <rPh sb="2" eb="4">
      <t>キョウイン</t>
    </rPh>
    <rPh sb="7" eb="9">
      <t>セイト</t>
    </rPh>
    <rPh sb="11" eb="12">
      <t>エラ</t>
    </rPh>
    <phoneticPr fontId="1"/>
  </si>
  <si>
    <t>　大会プログラム作成にあたり、以下の者のプログラム紙面上の氏名を外字で表記するようお願いします。</t>
    <rPh sb="1" eb="3">
      <t>タイカイ</t>
    </rPh>
    <rPh sb="8" eb="10">
      <t>サクセイ</t>
    </rPh>
    <rPh sb="15" eb="17">
      <t>イカ</t>
    </rPh>
    <rPh sb="18" eb="19">
      <t>モノ</t>
    </rPh>
    <rPh sb="25" eb="28">
      <t>シメンジョウ</t>
    </rPh>
    <rPh sb="29" eb="31">
      <t>シメイ</t>
    </rPh>
    <rPh sb="32" eb="34">
      <t>ガイジ</t>
    </rPh>
    <rPh sb="35" eb="37">
      <t>ヒョウキ</t>
    </rPh>
    <rPh sb="42" eb="43">
      <t>ネガ</t>
    </rPh>
    <phoneticPr fontId="1"/>
  </si>
  <si>
    <t>校長</t>
    <rPh sb="0" eb="2">
      <t>コウチョウ</t>
    </rPh>
    <phoneticPr fontId="1"/>
  </si>
  <si>
    <t>印</t>
    <rPh sb="0" eb="1">
      <t>イン</t>
    </rPh>
    <phoneticPr fontId="1"/>
  </si>
  <si>
    <t>【大会実行委員会提出用】</t>
    <rPh sb="1" eb="3">
      <t>タイカイ</t>
    </rPh>
    <rPh sb="3" eb="5">
      <t>ジッコウ</t>
    </rPh>
    <rPh sb="5" eb="8">
      <t>イインカイ</t>
    </rPh>
    <rPh sb="8" eb="10">
      <t>テイシュツ</t>
    </rPh>
    <rPh sb="10" eb="11">
      <t>ヨウ</t>
    </rPh>
    <phoneticPr fontId="1"/>
  </si>
  <si>
    <t>（様式１）</t>
    <rPh sb="1" eb="3">
      <t>ヨウシキ</t>
    </rPh>
    <phoneticPr fontId="1"/>
  </si>
  <si>
    <t>（様式２）</t>
    <rPh sb="1" eb="3">
      <t>ヨウシキ</t>
    </rPh>
    <phoneticPr fontId="1"/>
  </si>
  <si>
    <t>【(公財)日本バスケットボール協会提出用】</t>
    <rPh sb="2" eb="4">
      <t>コウザイ</t>
    </rPh>
    <rPh sb="5" eb="7">
      <t>ニホン</t>
    </rPh>
    <rPh sb="15" eb="17">
      <t>キョウカイ</t>
    </rPh>
    <rPh sb="17" eb="19">
      <t>テイシュツ</t>
    </rPh>
    <rPh sb="19" eb="20">
      <t>ヨウ</t>
    </rPh>
    <phoneticPr fontId="1"/>
  </si>
  <si>
    <t>順位(原則未記入)</t>
    <rPh sb="0" eb="2">
      <t>ジュンイ</t>
    </rPh>
    <rPh sb="3" eb="5">
      <t>ゲンソク</t>
    </rPh>
    <rPh sb="5" eb="8">
      <t>ミキニュウ</t>
    </rPh>
    <phoneticPr fontId="1"/>
  </si>
  <si>
    <t>チームＩＤ</t>
    <phoneticPr fontId="1"/>
  </si>
  <si>
    <t>競技者登録番号
(メンバーＩＤ)</t>
    <rPh sb="0" eb="3">
      <t>キョウギシャ</t>
    </rPh>
    <rPh sb="3" eb="5">
      <t>トウロク</t>
    </rPh>
    <rPh sb="5" eb="7">
      <t>バンゴウ</t>
    </rPh>
    <phoneticPr fontId="1"/>
  </si>
  <si>
    <t>作成後、訂正が出た場合は学校長または責任者の訂正印(私印可)で訂正する。</t>
    <rPh sb="0" eb="3">
      <t>サクセイゴ</t>
    </rPh>
    <rPh sb="4" eb="6">
      <t>テイセイ</t>
    </rPh>
    <rPh sb="7" eb="8">
      <t>デ</t>
    </rPh>
    <rPh sb="9" eb="11">
      <t>バアイ</t>
    </rPh>
    <rPh sb="12" eb="15">
      <t>ガッコウチョウ</t>
    </rPh>
    <rPh sb="18" eb="21">
      <t>セキニンシャ</t>
    </rPh>
    <rPh sb="22" eb="25">
      <t>テイセイイン</t>
    </rPh>
    <rPh sb="26" eb="28">
      <t>シイン</t>
    </rPh>
    <rPh sb="28" eb="29">
      <t>カ</t>
    </rPh>
    <rPh sb="31" eb="33">
      <t>テイセイ</t>
    </rPh>
    <phoneticPr fontId="1"/>
  </si>
  <si>
    <t>事前注文価格</t>
    <rPh sb="0" eb="2">
      <t>ジゼン</t>
    </rPh>
    <rPh sb="2" eb="4">
      <t>チュウモン</t>
    </rPh>
    <rPh sb="4" eb="6">
      <t>カカク</t>
    </rPh>
    <phoneticPr fontId="1"/>
  </si>
  <si>
    <t>縦53mm</t>
    <rPh sb="0" eb="1">
      <t>タテ</t>
    </rPh>
    <phoneticPr fontId="1"/>
  </si>
  <si>
    <t>横110mm</t>
    <rPh sb="0" eb="1">
      <t>ヨコ</t>
    </rPh>
    <phoneticPr fontId="1"/>
  </si>
  <si>
    <t>←全角4文字以内で(スコアシートや得点板の表記用)</t>
    <rPh sb="1" eb="3">
      <t>ゼンカク</t>
    </rPh>
    <rPh sb="4" eb="6">
      <t>モジ</t>
    </rPh>
    <rPh sb="6" eb="8">
      <t>イナイ</t>
    </rPh>
    <phoneticPr fontId="1"/>
  </si>
  <si>
    <t>藤原　洋</t>
    <rPh sb="3" eb="4">
      <t>ヒロシ</t>
    </rPh>
    <phoneticPr fontId="1"/>
  </si>
  <si>
    <t>（様式５）</t>
    <rPh sb="1" eb="3">
      <t>ヨウシキ</t>
    </rPh>
    <phoneticPr fontId="1"/>
  </si>
  <si>
    <t>(様式６)</t>
    <rPh sb="1" eb="3">
      <t>ヨウシキ</t>
    </rPh>
    <phoneticPr fontId="1"/>
  </si>
  <si>
    <t>(様式７)</t>
    <rPh sb="1" eb="3">
      <t>ヨウシキ</t>
    </rPh>
    <phoneticPr fontId="1"/>
  </si>
  <si>
    <t>(様式８)</t>
    <rPh sb="1" eb="3">
      <t>ヨウシキ</t>
    </rPh>
    <phoneticPr fontId="1"/>
  </si>
  <si>
    <t>合同チームの各校は、都道府県中体連に加盟している。</t>
  </si>
  <si>
    <t>合同チームとしての大会参加が、都道府県中体連に承認されている。</t>
  </si>
  <si>
    <t>全国中学校バスケットボール大会</t>
  </si>
  <si>
    <t>①</t>
    <phoneticPr fontId="31"/>
  </si>
  <si>
    <t>１部（様式１）</t>
    <phoneticPr fontId="31"/>
  </si>
  <si>
    <t>②</t>
    <phoneticPr fontId="31"/>
  </si>
  <si>
    <t xml:space="preserve">  １部（様式２）</t>
    <phoneticPr fontId="31"/>
  </si>
  <si>
    <t>１部（様式３）</t>
    <phoneticPr fontId="31"/>
  </si>
  <si>
    <t>④</t>
    <phoneticPr fontId="31"/>
  </si>
  <si>
    <t xml:space="preserve">チームトレーナー申請書（校長承認書）　※写真２枚添付 </t>
    <rPh sb="8" eb="11">
      <t>シンセイショ</t>
    </rPh>
    <phoneticPr fontId="31"/>
  </si>
  <si>
    <t>１部（様式４）</t>
    <phoneticPr fontId="31"/>
  </si>
  <si>
    <t>⑤</t>
    <phoneticPr fontId="31"/>
  </si>
  <si>
    <t>プログラム・ＨＰ用メンバー表のデータ</t>
    <phoneticPr fontId="31"/>
  </si>
  <si>
    <t>１部（電子データ）</t>
    <phoneticPr fontId="31"/>
  </si>
  <si>
    <t>⑥</t>
    <phoneticPr fontId="31"/>
  </si>
  <si>
    <t>プログラム・ＨＰ用チーム写真のデータ</t>
    <phoneticPr fontId="31"/>
  </si>
  <si>
    <t>・正規のユニフォームを着用していること。</t>
    <phoneticPr fontId="31"/>
  </si>
  <si>
    <t>・解像度はできるだけ高く設定して撮影、保存すること。</t>
    <rPh sb="1" eb="4">
      <t>カイゾウド</t>
    </rPh>
    <rPh sb="10" eb="11">
      <t>タカ</t>
    </rPh>
    <rPh sb="12" eb="14">
      <t>セッテイ</t>
    </rPh>
    <rPh sb="16" eb="18">
      <t>サツエイ</t>
    </rPh>
    <rPh sb="19" eb="21">
      <t>ホゾン</t>
    </rPh>
    <phoneticPr fontId="31"/>
  </si>
  <si>
    <t>・およそ60×110mmのサイズでプログラムに掲載されます。</t>
    <rPh sb="23" eb="25">
      <t>ケイサイ</t>
    </rPh>
    <phoneticPr fontId="31"/>
  </si>
  <si>
    <t>【作成方法】</t>
    <rPh sb="1" eb="3">
      <t>サクセイ</t>
    </rPh>
    <rPh sb="3" eb="5">
      <t>ホウホウ</t>
    </rPh>
    <phoneticPr fontId="31"/>
  </si>
  <si>
    <t>全中大会ホームページから『参加申込書(ｴｸｾﾙﾌｧｲﾙ)』をダウンロードする。</t>
    <rPh sb="0" eb="2">
      <t>ゼンチュウ</t>
    </rPh>
    <rPh sb="2" eb="4">
      <t>タイカイ</t>
    </rPh>
    <rPh sb="13" eb="15">
      <t>サンカ</t>
    </rPh>
    <rPh sb="15" eb="18">
      <t>モウシコミショ</t>
    </rPh>
    <phoneticPr fontId="31"/>
  </si>
  <si>
    <t>③</t>
    <phoneticPr fontId="31"/>
  </si>
  <si>
    <t>宿泊申し込みについて</t>
    <rPh sb="0" eb="2">
      <t>シュクハク</t>
    </rPh>
    <rPh sb="2" eb="3">
      <t>モウ</t>
    </rPh>
    <rPh sb="4" eb="5">
      <t>コ</t>
    </rPh>
    <phoneticPr fontId="31"/>
  </si>
  <si>
    <t>問い合わせ</t>
    <rPh sb="0" eb="1">
      <t>ト</t>
    </rPh>
    <rPh sb="2" eb="3">
      <t>ア</t>
    </rPh>
    <phoneticPr fontId="31"/>
  </si>
  <si>
    <t>【提出物】</t>
    <phoneticPr fontId="31"/>
  </si>
  <si>
    <t>出　場　中　学　校　長　　 様</t>
    <phoneticPr fontId="31"/>
  </si>
  <si>
    <t>出　場　中　学　校　長　　 様</t>
    <phoneticPr fontId="33"/>
  </si>
  <si>
    <t>なお、ご不明な点がございましたら、下記にお問い合わせください。</t>
  </si>
  <si>
    <t>チームトレーナー(帯同)の役割と登録について</t>
    <rPh sb="9" eb="11">
      <t>タイドウ</t>
    </rPh>
    <rPh sb="13" eb="15">
      <t>ヤクワリ</t>
    </rPh>
    <rPh sb="16" eb="18">
      <t>トウロク</t>
    </rPh>
    <phoneticPr fontId="33"/>
  </si>
  <si>
    <t>チームトレーナーとしての役割</t>
    <phoneticPr fontId="33"/>
  </si>
  <si>
    <t>　当該学校長及び大会主催者との了解と緊密な協力の下に、中学生スポーツの外傷・障害の予防、応急処置、体力トレーニング及びコンデｨショニングの維持に努める。また、目的達成のために尽力し、責任を果たす。</t>
  </si>
  <si>
    <t>(1)</t>
    <phoneticPr fontId="33"/>
  </si>
  <si>
    <t>チームトレーナーの資格</t>
    <phoneticPr fontId="33"/>
  </si>
  <si>
    <t>ア</t>
    <phoneticPr fontId="33"/>
  </si>
  <si>
    <t>　医療施設に従事しており国家資格を有する者。</t>
    <phoneticPr fontId="33"/>
  </si>
  <si>
    <t>イ</t>
    <phoneticPr fontId="33"/>
  </si>
  <si>
    <t>ウ</t>
    <phoneticPr fontId="33"/>
  </si>
  <si>
    <t>　当該校の養護教諭。</t>
    <phoneticPr fontId="33"/>
  </si>
  <si>
    <t>(2)</t>
  </si>
  <si>
    <t>制限</t>
    <rPh sb="0" eb="2">
      <t>セイゲン</t>
    </rPh>
    <phoneticPr fontId="33"/>
  </si>
  <si>
    <t>ア</t>
  </si>
  <si>
    <t>　トレーナーは、１チームにつき「１名」のみ登録できる。</t>
  </si>
  <si>
    <t>イ</t>
  </si>
  <si>
    <t>　チーム及び選手に対して戦術的指導を行わない。</t>
    <phoneticPr fontId="33"/>
  </si>
  <si>
    <t>ウ</t>
  </si>
  <si>
    <t>　施術については指定された場所（ベンチ横等のベンチ外）で行う。</t>
    <phoneticPr fontId="33"/>
  </si>
  <si>
    <t>エ</t>
    <phoneticPr fontId="33"/>
  </si>
  <si>
    <t>　チームに対しての応援及びそれに類することは厳に行わない。</t>
    <phoneticPr fontId="33"/>
  </si>
  <si>
    <t>オ</t>
    <phoneticPr fontId="33"/>
  </si>
  <si>
    <t>　トレーナーは複数チーム兼ねることができるが、養護教諭の場合は当該校のみとする。</t>
  </si>
  <si>
    <t>カ</t>
    <phoneticPr fontId="33"/>
  </si>
  <si>
    <t>　上記の内容及びトレーナーとして不適切な言動があったときは、以後の競技及び主催大会での登録を禁ずる。</t>
  </si>
  <si>
    <t>チームトレーナーの登録</t>
    <phoneticPr fontId="33"/>
  </si>
  <si>
    <t>　自チームで、ピンク地に「Ｔ」（黒字）のイニシャルが入ったビブスを着用し、トレーナーとして相応しい服装をすること。</t>
  </si>
  <si>
    <t>(3)</t>
  </si>
  <si>
    <t>公式練習・希望練習について</t>
    <rPh sb="0" eb="2">
      <t>コウシキ</t>
    </rPh>
    <rPh sb="2" eb="4">
      <t>レンシュウ</t>
    </rPh>
    <rPh sb="5" eb="7">
      <t>キボウ</t>
    </rPh>
    <rPh sb="7" eb="9">
      <t>レンシュウ</t>
    </rPh>
    <phoneticPr fontId="33"/>
  </si>
  <si>
    <t>公式練習</t>
    <rPh sb="0" eb="2">
      <t>コウシキ</t>
    </rPh>
    <rPh sb="2" eb="4">
      <t>レンシュウ</t>
    </rPh>
    <phoneticPr fontId="33"/>
  </si>
  <si>
    <t>（１）</t>
    <phoneticPr fontId="33"/>
  </si>
  <si>
    <t>日時</t>
    <rPh sb="0" eb="2">
      <t>ニチジ</t>
    </rPh>
    <phoneticPr fontId="33"/>
  </si>
  <si>
    <t>(２)</t>
    <phoneticPr fontId="33"/>
  </si>
  <si>
    <t>会場</t>
    <rPh sb="0" eb="2">
      <t>カイジョウ</t>
    </rPh>
    <phoneticPr fontId="33"/>
  </si>
  <si>
    <t>(３)</t>
    <phoneticPr fontId="33"/>
  </si>
  <si>
    <t>対象</t>
    <rPh sb="0" eb="2">
      <t>タイショウ</t>
    </rPh>
    <phoneticPr fontId="33"/>
  </si>
  <si>
    <t>大会参加 全チーム</t>
    <rPh sb="0" eb="2">
      <t>タイカイ</t>
    </rPh>
    <rPh sb="2" eb="4">
      <t>サンカ</t>
    </rPh>
    <rPh sb="5" eb="6">
      <t>ゼン</t>
    </rPh>
    <phoneticPr fontId="33"/>
  </si>
  <si>
    <t>(４)</t>
    <phoneticPr fontId="33"/>
  </si>
  <si>
    <t>割当コート</t>
    <rPh sb="0" eb="2">
      <t>ワリアテ</t>
    </rPh>
    <phoneticPr fontId="33"/>
  </si>
  <si>
    <t>予選リーグが行われるコートの半面</t>
    <rPh sb="0" eb="2">
      <t>ヨセン</t>
    </rPh>
    <rPh sb="6" eb="7">
      <t>オコナ</t>
    </rPh>
    <rPh sb="14" eb="16">
      <t>ハンメン</t>
    </rPh>
    <phoneticPr fontId="33"/>
  </si>
  <si>
    <t>(５)</t>
    <phoneticPr fontId="33"/>
  </si>
  <si>
    <t>割当時間</t>
    <rPh sb="0" eb="2">
      <t>ワリアテ</t>
    </rPh>
    <rPh sb="2" eb="4">
      <t>ジカン</t>
    </rPh>
    <phoneticPr fontId="33"/>
  </si>
  <si>
    <t>希望練習</t>
    <rPh sb="0" eb="2">
      <t>キボウ</t>
    </rPh>
    <rPh sb="2" eb="4">
      <t>レンシュウ</t>
    </rPh>
    <phoneticPr fontId="33"/>
  </si>
  <si>
    <t>(１)</t>
    <phoneticPr fontId="33"/>
  </si>
  <si>
    <t>希望するチーム</t>
    <rPh sb="0" eb="2">
      <t>キボウ</t>
    </rPh>
    <phoneticPr fontId="33"/>
  </si>
  <si>
    <t>(６)</t>
    <phoneticPr fontId="33"/>
  </si>
  <si>
    <t>申込方法</t>
    <rPh sb="0" eb="2">
      <t>モウシコミ</t>
    </rPh>
    <rPh sb="2" eb="4">
      <t>ホウホウ</t>
    </rPh>
    <phoneticPr fontId="33"/>
  </si>
  <si>
    <t>　　参加を承認する精神は、あくまでも少人数の運動部による単独チーム編成が出来ないことの救済措置であり、勝利至上主義のためのチーム編成であってはならない。なお、複数校合同チーム（以下合同チーム）で参加する場合は、下記の条件を満たしていることが必要である。</t>
    <rPh sb="36" eb="38">
      <t>デキ</t>
    </rPh>
    <rPh sb="81" eb="82">
      <t>コウ</t>
    </rPh>
    <rPh sb="88" eb="90">
      <t>イカ</t>
    </rPh>
    <rPh sb="90" eb="92">
      <t>ゴウドウ</t>
    </rPh>
    <phoneticPr fontId="34"/>
  </si>
  <si>
    <t>(1)</t>
    <phoneticPr fontId="34"/>
  </si>
  <si>
    <t>合同チームとしてそれぞれの学校教育計画に基づいて活動している。</t>
    <phoneticPr fontId="34"/>
  </si>
  <si>
    <t>(2)</t>
    <phoneticPr fontId="34"/>
  </si>
  <si>
    <t>(3)</t>
    <phoneticPr fontId="34"/>
  </si>
  <si>
    <t>(4)</t>
    <phoneticPr fontId="34"/>
  </si>
  <si>
    <t>個人種目のない以下の競技種目（７競技）に限る。</t>
    <phoneticPr fontId="34"/>
  </si>
  <si>
    <t>バスケットボール （5)</t>
    <phoneticPr fontId="34"/>
  </si>
  <si>
    <t>ハンドボール （7）　　　</t>
    <phoneticPr fontId="34"/>
  </si>
  <si>
    <t>軟式野球 （9）</t>
    <phoneticPr fontId="34"/>
  </si>
  <si>
    <t>※但し（　  ）内の人数を下回った場合のみ、合同チームを編成できる。</t>
    <rPh sb="1" eb="2">
      <t>タダ</t>
    </rPh>
    <phoneticPr fontId="34"/>
  </si>
  <si>
    <t>(5)</t>
    <phoneticPr fontId="34"/>
  </si>
  <si>
    <t>チーム名は校名連記とする。</t>
    <phoneticPr fontId="34"/>
  </si>
  <si>
    <t>参加申し込み手続きは当該校の校長が承認の上、代表校長が行う。</t>
    <rPh sb="10" eb="12">
      <t>トウガイ</t>
    </rPh>
    <phoneticPr fontId="34"/>
  </si>
  <si>
    <t>(7)</t>
    <phoneticPr fontId="34"/>
  </si>
  <si>
    <t>合同チームの引率・監督は出場校の校長・教員・部活動指導員とする。但し、やむを得ない場合は校長・教員（部活動指導員は含まない）による代表引率・監督を認める。</t>
    <rPh sb="9" eb="11">
      <t>カントク</t>
    </rPh>
    <rPh sb="22" eb="25">
      <t>ブカツドウ</t>
    </rPh>
    <rPh sb="25" eb="28">
      <t>シドウイン</t>
    </rPh>
    <rPh sb="32" eb="33">
      <t>タダ</t>
    </rPh>
    <rPh sb="44" eb="46">
      <t>コウチョウ</t>
    </rPh>
    <rPh sb="47" eb="49">
      <t>キョウイン</t>
    </rPh>
    <rPh sb="50" eb="53">
      <t>ブカツドウ</t>
    </rPh>
    <rPh sb="53" eb="56">
      <t>シドウイン</t>
    </rPh>
    <rPh sb="57" eb="58">
      <t>フク</t>
    </rPh>
    <rPh sb="70" eb="72">
      <t>カントク</t>
    </rPh>
    <phoneticPr fontId="34"/>
  </si>
  <si>
    <t>★</t>
    <phoneticPr fontId="34"/>
  </si>
  <si>
    <t>注意点</t>
    <rPh sb="0" eb="3">
      <t>チュウイテン</t>
    </rPh>
    <phoneticPr fontId="34"/>
  </si>
  <si>
    <t>部活動指導員は依頼監督にはなれない。また、合同チームの代表引率・監督にもなることができない。</t>
    <rPh sb="0" eb="3">
      <t>ブカツドウ</t>
    </rPh>
    <rPh sb="3" eb="6">
      <t>シドウイン</t>
    </rPh>
    <rPh sb="7" eb="9">
      <t>イライ</t>
    </rPh>
    <rPh sb="9" eb="11">
      <t>カントク</t>
    </rPh>
    <rPh sb="21" eb="23">
      <t>ゴウドウ</t>
    </rPh>
    <rPh sb="27" eb="29">
      <t>ダイヒョウ</t>
    </rPh>
    <rPh sb="29" eb="31">
      <t>インソツ</t>
    </rPh>
    <rPh sb="32" eb="34">
      <t>カントク</t>
    </rPh>
    <phoneticPr fontId="34"/>
  </si>
  <si>
    <t>部活動指導員として複数校に勤務する場合、全中大会で引率・監督を担当できる学校は１校のみとする。着任時に大会等の引率・監督を担当する学校を決定し所属する都道府県中学校体育連盟に報告する。複数の都道府県で指導する場合も、引率・監督を認めるのは１校のみである。</t>
    <rPh sb="0" eb="3">
      <t>ブカツドウ</t>
    </rPh>
    <rPh sb="3" eb="6">
      <t>シドウイン</t>
    </rPh>
    <rPh sb="9" eb="11">
      <t>フクスウ</t>
    </rPh>
    <rPh sb="11" eb="12">
      <t>コウ</t>
    </rPh>
    <rPh sb="13" eb="15">
      <t>キンム</t>
    </rPh>
    <rPh sb="17" eb="19">
      <t>バアイ</t>
    </rPh>
    <rPh sb="20" eb="22">
      <t>ゼンチュウ</t>
    </rPh>
    <rPh sb="22" eb="24">
      <t>タイカイ</t>
    </rPh>
    <rPh sb="25" eb="27">
      <t>インソツ</t>
    </rPh>
    <rPh sb="28" eb="30">
      <t>カントク</t>
    </rPh>
    <rPh sb="31" eb="33">
      <t>タントウ</t>
    </rPh>
    <rPh sb="36" eb="38">
      <t>ガッコウ</t>
    </rPh>
    <rPh sb="40" eb="41">
      <t>コウ</t>
    </rPh>
    <rPh sb="47" eb="49">
      <t>チャクニン</t>
    </rPh>
    <rPh sb="49" eb="50">
      <t>ジ</t>
    </rPh>
    <rPh sb="51" eb="53">
      <t>タイカイ</t>
    </rPh>
    <rPh sb="53" eb="54">
      <t>トウ</t>
    </rPh>
    <rPh sb="55" eb="57">
      <t>インソツ</t>
    </rPh>
    <rPh sb="58" eb="60">
      <t>カントク</t>
    </rPh>
    <rPh sb="61" eb="63">
      <t>タントウ</t>
    </rPh>
    <rPh sb="65" eb="67">
      <t>ガッコウ</t>
    </rPh>
    <rPh sb="68" eb="70">
      <t>ケッテイ</t>
    </rPh>
    <rPh sb="71" eb="73">
      <t>ショゾク</t>
    </rPh>
    <rPh sb="75" eb="79">
      <t>トドウフケン</t>
    </rPh>
    <rPh sb="79" eb="82">
      <t>チュウガッコウ</t>
    </rPh>
    <rPh sb="82" eb="84">
      <t>タイイク</t>
    </rPh>
    <rPh sb="84" eb="86">
      <t>レンメイ</t>
    </rPh>
    <rPh sb="87" eb="89">
      <t>ホウコク</t>
    </rPh>
    <rPh sb="92" eb="94">
      <t>フクスウ</t>
    </rPh>
    <rPh sb="95" eb="99">
      <t>トドウフケン</t>
    </rPh>
    <rPh sb="100" eb="102">
      <t>シドウ</t>
    </rPh>
    <rPh sb="104" eb="106">
      <t>バアイ</t>
    </rPh>
    <rPh sb="108" eb="110">
      <t>インソツ</t>
    </rPh>
    <rPh sb="111" eb="113">
      <t>カントク</t>
    </rPh>
    <rPh sb="114" eb="115">
      <t>ミト</t>
    </rPh>
    <rPh sb="120" eb="121">
      <t>コウ</t>
    </rPh>
    <phoneticPr fontId="34"/>
  </si>
  <si>
    <t>全国中学校体育大会複数校合同チーム参加規程</t>
    <phoneticPr fontId="34"/>
  </si>
  <si>
    <t>趣旨</t>
    <phoneticPr fontId="34"/>
  </si>
  <si>
    <t>　</t>
    <phoneticPr fontId="34"/>
  </si>
  <si>
    <t>条件</t>
    <phoneticPr fontId="34"/>
  </si>
  <si>
    <t>サッカー （11）</t>
    <phoneticPr fontId="34"/>
  </si>
  <si>
    <t>バレーボール （6）</t>
    <phoneticPr fontId="34"/>
  </si>
  <si>
    <t>ソフトボール （9）</t>
    <phoneticPr fontId="34"/>
  </si>
  <si>
    <t>アイスホッケー （1１)</t>
    <phoneticPr fontId="34"/>
  </si>
  <si>
    <t>(6)</t>
    <phoneticPr fontId="34"/>
  </si>
  <si>
    <t>「全国大会参加申し込み」要領について</t>
    <phoneticPr fontId="1"/>
  </si>
  <si>
    <t>連絡責任者携帯電話</t>
    <rPh sb="0" eb="2">
      <t>レンラク</t>
    </rPh>
    <rPh sb="2" eb="5">
      <t>セキニンシャ</t>
    </rPh>
    <rPh sb="5" eb="7">
      <t>ケイタイ</t>
    </rPh>
    <rPh sb="7" eb="9">
      <t>デンワ</t>
    </rPh>
    <phoneticPr fontId="1"/>
  </si>
  <si>
    <t>←全角数字で記入してください。</t>
    <phoneticPr fontId="1"/>
  </si>
  <si>
    <t>学校名や姓・名などにはスペースは入れないようにしてください。</t>
    <rPh sb="0" eb="3">
      <t>ガッコウメイ</t>
    </rPh>
    <rPh sb="4" eb="5">
      <t>セイ</t>
    </rPh>
    <rPh sb="6" eb="7">
      <t>メイ</t>
    </rPh>
    <rPh sb="16" eb="17">
      <t>イ</t>
    </rPh>
    <phoneticPr fontId="1"/>
  </si>
  <si>
    <t>Aコーチ氏名</t>
    <rPh sb="4" eb="6">
      <t>シメイ</t>
    </rPh>
    <phoneticPr fontId="1"/>
  </si>
  <si>
    <t>チームトレーナー氏名</t>
    <rPh sb="8" eb="10">
      <t>シメイ</t>
    </rPh>
    <phoneticPr fontId="1"/>
  </si>
  <si>
    <t xml:space="preserve">
チームトレーナーがいる場合のみ記入
</t>
    <phoneticPr fontId="1"/>
  </si>
  <si>
    <t>(公財)日本バスケットボール協会　チームＩＤ</t>
    <rPh sb="1" eb="3">
      <t>コウザイ</t>
    </rPh>
    <rPh sb="4" eb="6">
      <t>ニホン</t>
    </rPh>
    <rPh sb="14" eb="16">
      <t>キョウカイ</t>
    </rPh>
    <phoneticPr fontId="1"/>
  </si>
  <si>
    <t>競技者登録番号(ﾒﾝﾊﾞｰID)</t>
    <rPh sb="0" eb="3">
      <t>キョウギシャ</t>
    </rPh>
    <rPh sb="3" eb="5">
      <t>トウロク</t>
    </rPh>
    <rPh sb="5" eb="7">
      <t>バンゴウ</t>
    </rPh>
    <phoneticPr fontId="1"/>
  </si>
  <si>
    <t>趣旨をご理解の上、「全国大会参加申し込み」要領にしたがって提出をお願いします。</t>
    <rPh sb="10" eb="12">
      <t>ゼンコク</t>
    </rPh>
    <rPh sb="12" eb="14">
      <t>タイカイ</t>
    </rPh>
    <rPh sb="14" eb="16">
      <t>サンカ</t>
    </rPh>
    <rPh sb="16" eb="17">
      <t>モウ</t>
    </rPh>
    <rPh sb="18" eb="19">
      <t>コ</t>
    </rPh>
    <rPh sb="21" eb="23">
      <t>ヨウリョウ</t>
    </rPh>
    <phoneticPr fontId="34"/>
  </si>
  <si>
    <t>※「ＩＤカード」作成に必要なため、</t>
    <rPh sb="8" eb="10">
      <t>サクセイ</t>
    </rPh>
    <rPh sb="11" eb="13">
      <t>ヒツヨウ</t>
    </rPh>
    <phoneticPr fontId="33"/>
  </si>
  <si>
    <t>（写真の裏に「都道府県名・学校名・氏名」の記入をお願いします。）</t>
    <phoneticPr fontId="33"/>
  </si>
  <si>
    <t>※ＩＤカード作成に必要なため、</t>
    <rPh sb="6" eb="8">
      <t>サクセイ</t>
    </rPh>
    <rPh sb="9" eb="11">
      <t>ヒツヨウ</t>
    </rPh>
    <phoneticPr fontId="1"/>
  </si>
  <si>
    <t>　「チームトレーナー申請書」（様式４）は、ブロック大会にて「参加申込書」とともにブロック長に提出してください。</t>
    <rPh sb="15" eb="17">
      <t>ヨウシキ</t>
    </rPh>
    <phoneticPr fontId="1"/>
  </si>
  <si>
    <t>　「チームトレーナー申請書」（様式４）の提出により確認を行い、試合中、トレーナーは必ず「ＩＤカード」をつけること。</t>
    <rPh sb="15" eb="17">
      <t>ヨウシキ</t>
    </rPh>
    <phoneticPr fontId="1"/>
  </si>
  <si>
    <t>参加申込の連絡責任者</t>
    <rPh sb="5" eb="7">
      <t>レンラク</t>
    </rPh>
    <rPh sb="7" eb="10">
      <t>セキニンシャ</t>
    </rPh>
    <phoneticPr fontId="1"/>
  </si>
  <si>
    <t>※プログラム紙面上の欄は手書きで大きくわかりやすく記入してください。</t>
    <rPh sb="6" eb="9">
      <t>シメンジョウ</t>
    </rPh>
    <rPh sb="10" eb="11">
      <t>ラン</t>
    </rPh>
    <rPh sb="12" eb="14">
      <t>テガ</t>
    </rPh>
    <rPh sb="16" eb="17">
      <t>オオ</t>
    </rPh>
    <rPh sb="25" eb="27">
      <t>キニュウ</t>
    </rPh>
    <phoneticPr fontId="1"/>
  </si>
  <si>
    <t>「希望練習届」は必ずＦＡＸで申し込んでください。</t>
    <rPh sb="1" eb="3">
      <t>キボウ</t>
    </rPh>
    <rPh sb="3" eb="5">
      <t>レンシュウ</t>
    </rPh>
    <rPh sb="5" eb="6">
      <t>トドケ</t>
    </rPh>
    <rPh sb="8" eb="9">
      <t>カナラ</t>
    </rPh>
    <rPh sb="14" eb="15">
      <t>モウ</t>
    </rPh>
    <rPh sb="16" eb="17">
      <t>コ</t>
    </rPh>
    <phoneticPr fontId="1"/>
  </si>
  <si>
    <t>「大会プログラム外字使用申請」は必ずＦＡＸで申し込んでください。</t>
    <rPh sb="1" eb="3">
      <t>タイカイ</t>
    </rPh>
    <rPh sb="8" eb="10">
      <t>ガイジ</t>
    </rPh>
    <rPh sb="10" eb="12">
      <t>シヨウ</t>
    </rPh>
    <rPh sb="12" eb="14">
      <t>シンセイ</t>
    </rPh>
    <rPh sb="16" eb="17">
      <t>カナラ</t>
    </rPh>
    <rPh sb="22" eb="23">
      <t>モウ</t>
    </rPh>
    <rPh sb="24" eb="25">
      <t>コ</t>
    </rPh>
    <phoneticPr fontId="1"/>
  </si>
  <si>
    <t>※プログラムは代表者会議でお渡しします。</t>
    <rPh sb="7" eb="10">
      <t>ダイヒョウシャ</t>
    </rPh>
    <rPh sb="10" eb="12">
      <t>カイギ</t>
    </rPh>
    <rPh sb="14" eb="15">
      <t>ワタ</t>
    </rPh>
    <phoneticPr fontId="1"/>
  </si>
  <si>
    <t>ここまでをブロック大会までに準備し、ブロック大会代表者会議(監督会議)で中体連ブロック長に提出する。</t>
    <rPh sb="9" eb="11">
      <t>タイカイ</t>
    </rPh>
    <rPh sb="14" eb="16">
      <t>ジュンビ</t>
    </rPh>
    <rPh sb="22" eb="24">
      <t>タイカイ</t>
    </rPh>
    <rPh sb="24" eb="27">
      <t>ダイヒョウシャ</t>
    </rPh>
    <rPh sb="27" eb="29">
      <t>カイギ</t>
    </rPh>
    <rPh sb="30" eb="32">
      <t>カントク</t>
    </rPh>
    <rPh sb="32" eb="33">
      <t>カイ</t>
    </rPh>
    <rPh sb="33" eb="34">
      <t>ギ</t>
    </rPh>
    <rPh sb="36" eb="39">
      <t>チュウタイレン</t>
    </rPh>
    <rPh sb="43" eb="44">
      <t>チョウ</t>
    </rPh>
    <rPh sb="45" eb="47">
      <t>テイシュツ</t>
    </rPh>
    <phoneticPr fontId="1"/>
  </si>
  <si>
    <t>ブロック大会で全中大会参加が決定したら、⑥～⑩の申込をする。</t>
    <rPh sb="4" eb="6">
      <t>タイカイ</t>
    </rPh>
    <rPh sb="7" eb="9">
      <t>ゼンチュウ</t>
    </rPh>
    <rPh sb="9" eb="11">
      <t>タイカイ</t>
    </rPh>
    <rPh sb="11" eb="13">
      <t>サンカ</t>
    </rPh>
    <rPh sb="14" eb="16">
      <t>ケッテイ</t>
    </rPh>
    <rPh sb="24" eb="26">
      <t>モウシコミ</t>
    </rPh>
    <phoneticPr fontId="1"/>
  </si>
  <si>
    <t>選手等の氏名で外字を使用したい場合は、『外字使用(様式7)』シートに必要事項を入力・手書きで記入し、事務局へＦＡＸ送信する。</t>
    <rPh sb="0" eb="2">
      <t>センシュ</t>
    </rPh>
    <rPh sb="2" eb="3">
      <t>トウ</t>
    </rPh>
    <rPh sb="4" eb="6">
      <t>シメイ</t>
    </rPh>
    <rPh sb="7" eb="9">
      <t>ガイジ</t>
    </rPh>
    <rPh sb="10" eb="12">
      <t>シヨウ</t>
    </rPh>
    <rPh sb="15" eb="17">
      <t>バアイ</t>
    </rPh>
    <rPh sb="20" eb="22">
      <t>ガイジ</t>
    </rPh>
    <rPh sb="22" eb="24">
      <t>シヨウ</t>
    </rPh>
    <rPh sb="25" eb="27">
      <t>ヨウシキ</t>
    </rPh>
    <rPh sb="34" eb="36">
      <t>ヒツヨウ</t>
    </rPh>
    <rPh sb="36" eb="38">
      <t>ジコウ</t>
    </rPh>
    <rPh sb="39" eb="41">
      <t>ニュウリョク</t>
    </rPh>
    <rPh sb="42" eb="44">
      <t>テガ</t>
    </rPh>
    <rPh sb="46" eb="48">
      <t>キニュウ</t>
    </rPh>
    <rPh sb="50" eb="53">
      <t>ジムキョク</t>
    </rPh>
    <rPh sb="57" eb="59">
      <t>ソウシン</t>
    </rPh>
    <phoneticPr fontId="1"/>
  </si>
  <si>
    <t>部活動指導員</t>
    <rPh sb="0" eb="3">
      <t>ブカツドウ</t>
    </rPh>
    <rPh sb="3" eb="6">
      <t>シドウイン</t>
    </rPh>
    <phoneticPr fontId="1"/>
  </si>
  <si>
    <t>部活動指導員がいる場合のみ任命権者を記入</t>
    <rPh sb="0" eb="3">
      <t>ブカツドウ</t>
    </rPh>
    <rPh sb="3" eb="6">
      <t>シドウイン</t>
    </rPh>
    <rPh sb="9" eb="11">
      <t>バアイ</t>
    </rPh>
    <rPh sb="13" eb="17">
      <t>ニンメイケンジャ</t>
    </rPh>
    <rPh sb="18" eb="20">
      <t>キニュウ</t>
    </rPh>
    <phoneticPr fontId="1"/>
  </si>
  <si>
    <t>任命権者</t>
    <rPh sb="0" eb="4">
      <t>ニンメイケンジャ</t>
    </rPh>
    <phoneticPr fontId="1"/>
  </si>
  <si>
    <t>↑
9桁の番号を記入</t>
    <rPh sb="5" eb="7">
      <t>バンゴウ</t>
    </rPh>
    <rPh sb="8" eb="10">
      <t>キニュウ</t>
    </rPh>
    <phoneticPr fontId="1"/>
  </si>
  <si>
    <t xml:space="preserve"> ↓</t>
    <phoneticPr fontId="1"/>
  </si>
  <si>
    <t>キャプテンに○をつけてください。</t>
    <phoneticPr fontId="1"/>
  </si>
  <si>
    <t>連絡責任者　　　　</t>
    <rPh sb="0" eb="1">
      <t>レン</t>
    </rPh>
    <rPh sb="1" eb="2">
      <t>ラク</t>
    </rPh>
    <rPh sb="2" eb="5">
      <t>セキニンシャ</t>
    </rPh>
    <phoneticPr fontId="1"/>
  </si>
  <si>
    <t>メンバーＩＤ</t>
    <phoneticPr fontId="1"/>
  </si>
  <si>
    <t>　 ↓</t>
    <phoneticPr fontId="1"/>
  </si>
  <si>
    <t>↓</t>
    <phoneticPr fontId="1"/>
  </si>
  <si>
    <t>所在地</t>
    <rPh sb="0" eb="3">
      <t>ショザイチ</t>
    </rPh>
    <phoneticPr fontId="1"/>
  </si>
  <si>
    <t>　メンバー変更がある場合はこの書類を作成して、提出してください。
　変更がある項目のみ変更後の欄に記入してください。</t>
    <rPh sb="5" eb="7">
      <t>ヘンコウ</t>
    </rPh>
    <rPh sb="10" eb="12">
      <t>バアイ</t>
    </rPh>
    <rPh sb="15" eb="17">
      <t>ショルイ</t>
    </rPh>
    <rPh sb="18" eb="20">
      <t>サクセイ</t>
    </rPh>
    <rPh sb="23" eb="25">
      <t>テイシュツ</t>
    </rPh>
    <phoneticPr fontId="1"/>
  </si>
  <si>
    <t>プログラム・報告書を事前注文する場合は『プロ・報告書(様式8)』シートに必要事項を入力し、事務局へＦＡＸ送信する。</t>
    <rPh sb="6" eb="9">
      <t>ホウコクショ</t>
    </rPh>
    <rPh sb="10" eb="12">
      <t>ジゼン</t>
    </rPh>
    <rPh sb="12" eb="14">
      <t>チュウモン</t>
    </rPh>
    <rPh sb="16" eb="18">
      <t>バアイ</t>
    </rPh>
    <rPh sb="23" eb="25">
      <t>ホウコク</t>
    </rPh>
    <rPh sb="25" eb="26">
      <t>ショ</t>
    </rPh>
    <rPh sb="27" eb="29">
      <t>ヨウシキ</t>
    </rPh>
    <rPh sb="36" eb="38">
      <t>ヒツヨウ</t>
    </rPh>
    <rPh sb="38" eb="40">
      <t>ジコウ</t>
    </rPh>
    <rPh sb="41" eb="43">
      <t>ニュウリョク</t>
    </rPh>
    <rPh sb="45" eb="48">
      <t>ジムキョク</t>
    </rPh>
    <rPh sb="52" eb="54">
      <t>ソウシン</t>
    </rPh>
    <phoneticPr fontId="1"/>
  </si>
  <si>
    <t>大会プログラムは大会期間中１,５００円で販売</t>
    <rPh sb="0" eb="2">
      <t>タイカイ</t>
    </rPh>
    <rPh sb="8" eb="10">
      <t>タイカイ</t>
    </rPh>
    <rPh sb="10" eb="13">
      <t>キカンチュウ</t>
    </rPh>
    <rPh sb="18" eb="19">
      <t>エン</t>
    </rPh>
    <rPh sb="20" eb="22">
      <t>ハンバイ</t>
    </rPh>
    <phoneticPr fontId="1"/>
  </si>
  <si>
    <t>T</t>
    <phoneticPr fontId="1"/>
  </si>
  <si>
    <t>Ｔ</t>
    <phoneticPr fontId="1"/>
  </si>
  <si>
    <t>　公式練習は下記の日時・会場で全参加チームを大会実行委員会が割り当てます。</t>
    <rPh sb="1" eb="3">
      <t>コウシキ</t>
    </rPh>
    <rPh sb="3" eb="5">
      <t>レンシュウ</t>
    </rPh>
    <rPh sb="6" eb="8">
      <t>カキ</t>
    </rPh>
    <rPh sb="9" eb="11">
      <t>ニチジ</t>
    </rPh>
    <rPh sb="12" eb="14">
      <t>カイジョウ</t>
    </rPh>
    <rPh sb="15" eb="16">
      <t>ゼン</t>
    </rPh>
    <rPh sb="16" eb="18">
      <t>サンカ</t>
    </rPh>
    <rPh sb="22" eb="24">
      <t>タイカイ</t>
    </rPh>
    <rPh sb="24" eb="26">
      <t>ジッコウ</t>
    </rPh>
    <rPh sb="26" eb="29">
      <t>イインカイ</t>
    </rPh>
    <rPh sb="30" eb="31">
      <t>ワ</t>
    </rPh>
    <rPh sb="32" eb="33">
      <t>ア</t>
    </rPh>
    <phoneticPr fontId="33"/>
  </si>
  <si>
    <t>　希望練習は下記の日時・会場で希望するチームを大会実行委員会が割り当てます。希望するチームは「希望練習届」を提出してください。</t>
    <rPh sb="1" eb="3">
      <t>キボウ</t>
    </rPh>
    <rPh sb="3" eb="5">
      <t>レンシュウ</t>
    </rPh>
    <rPh sb="6" eb="8">
      <t>カキ</t>
    </rPh>
    <rPh sb="9" eb="11">
      <t>ニチジ</t>
    </rPh>
    <rPh sb="12" eb="14">
      <t>カイジョウ</t>
    </rPh>
    <rPh sb="15" eb="17">
      <t>キボウ</t>
    </rPh>
    <rPh sb="23" eb="25">
      <t>タイカイ</t>
    </rPh>
    <rPh sb="25" eb="27">
      <t>ジッコウ</t>
    </rPh>
    <rPh sb="27" eb="30">
      <t>イインカイ</t>
    </rPh>
    <rPh sb="31" eb="32">
      <t>ワ</t>
    </rPh>
    <rPh sb="33" eb="34">
      <t>ア</t>
    </rPh>
    <rPh sb="38" eb="40">
      <t>キボウ</t>
    </rPh>
    <rPh sb="47" eb="49">
      <t>キボウ</t>
    </rPh>
    <rPh sb="49" eb="51">
      <t>レンシュウ</t>
    </rPh>
    <rPh sb="51" eb="52">
      <t>トドケ</t>
    </rPh>
    <rPh sb="54" eb="56">
      <t>テイシュツ</t>
    </rPh>
    <phoneticPr fontId="33"/>
  </si>
  <si>
    <t>←「T」以下の９桁の番号を記入</t>
    <rPh sb="4" eb="6">
      <t>イカ</t>
    </rPh>
    <rPh sb="8" eb="9">
      <t>ケタ</t>
    </rPh>
    <rPh sb="10" eb="12">
      <t>バンゴウ</t>
    </rPh>
    <rPh sb="13" eb="15">
      <t>キニュウ</t>
    </rPh>
    <phoneticPr fontId="1"/>
  </si>
  <si>
    <t>ユニフォーム濃色の色</t>
    <rPh sb="6" eb="8">
      <t>ノウショク</t>
    </rPh>
    <rPh sb="9" eb="10">
      <t>イロ</t>
    </rPh>
    <phoneticPr fontId="1"/>
  </si>
  <si>
    <t>チーム写真について
　解像度が低い物だとプログラムの印刷時にきれいに印刷
できません。逆光は避け、明るいところで撮影してください。
　できるだけ高い解像度の設定で撮影してください。
(最低でも保存容量が３Ｍ以上、５Ｍ以上推奨)</t>
    <rPh sb="3" eb="5">
      <t>シャシン</t>
    </rPh>
    <rPh sb="11" eb="14">
      <t>カイゾウド</t>
    </rPh>
    <rPh sb="15" eb="16">
      <t>ヒク</t>
    </rPh>
    <rPh sb="17" eb="18">
      <t>モノ</t>
    </rPh>
    <rPh sb="26" eb="28">
      <t>インサツ</t>
    </rPh>
    <rPh sb="28" eb="29">
      <t>ジ</t>
    </rPh>
    <rPh sb="34" eb="36">
      <t>インサツ</t>
    </rPh>
    <rPh sb="43" eb="44">
      <t>ギャク</t>
    </rPh>
    <rPh sb="44" eb="45">
      <t>コウ</t>
    </rPh>
    <rPh sb="46" eb="47">
      <t>サ</t>
    </rPh>
    <rPh sb="49" eb="50">
      <t>アカ</t>
    </rPh>
    <rPh sb="56" eb="58">
      <t>サツエイ</t>
    </rPh>
    <rPh sb="72" eb="73">
      <t>タカ</t>
    </rPh>
    <rPh sb="74" eb="77">
      <t>カイゾウド</t>
    </rPh>
    <rPh sb="78" eb="80">
      <t>セッテイ</t>
    </rPh>
    <rPh sb="81" eb="83">
      <t>サツエイ</t>
    </rPh>
    <rPh sb="92" eb="94">
      <t>サイテイ</t>
    </rPh>
    <rPh sb="96" eb="98">
      <t>ホゾン</t>
    </rPh>
    <rPh sb="98" eb="100">
      <t>ヨウリョウ</t>
    </rPh>
    <rPh sb="103" eb="105">
      <t>イジョウ</t>
    </rPh>
    <rPh sb="108" eb="110">
      <t>イジョウ</t>
    </rPh>
    <rPh sb="110" eb="112">
      <t>スイショウ</t>
    </rPh>
    <phoneticPr fontId="1"/>
  </si>
  <si>
    <t>「コーチ」「Ａコーチ」のＪＢＡメンバーＩＤも記入してください</t>
    <phoneticPr fontId="1"/>
  </si>
  <si>
    <t>　公式練習前日の大会会場での練習を希望します。</t>
    <rPh sb="1" eb="5">
      <t>コウシキレンシュウ</t>
    </rPh>
    <rPh sb="5" eb="7">
      <t>ゼンジツ</t>
    </rPh>
    <rPh sb="8" eb="10">
      <t>タイカイ</t>
    </rPh>
    <rPh sb="10" eb="12">
      <t>カイジョウ</t>
    </rPh>
    <rPh sb="14" eb="16">
      <t>レンシュウ</t>
    </rPh>
    <rPh sb="17" eb="19">
      <t>キボウ</t>
    </rPh>
    <phoneticPr fontId="1"/>
  </si>
  <si>
    <t>様式1･2 の学校長(下段)の欄に押印する。</t>
    <rPh sb="0" eb="2">
      <t>ヨウシキ</t>
    </rPh>
    <rPh sb="7" eb="10">
      <t>ガッコウチョウ</t>
    </rPh>
    <rPh sb="11" eb="13">
      <t>ゲダン</t>
    </rPh>
    <rPh sb="15" eb="16">
      <t>ラン</t>
    </rPh>
    <rPh sb="17" eb="19">
      <t>オウイン</t>
    </rPh>
    <phoneticPr fontId="1"/>
  </si>
  <si>
    <t>設置者</t>
    <rPh sb="0" eb="3">
      <t>セッチシャ</t>
    </rPh>
    <phoneticPr fontId="1"/>
  </si>
  <si>
    <t>北信越</t>
    <rPh sb="0" eb="3">
      <t>ホクシンエツ</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</si>
  <si>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</si>
  <si>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</si>
  <si>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</si>
  <si>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</si>
  <si>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長野県</t>
    <rPh sb="0" eb="3">
      <t>ナガノケン</t>
    </rPh>
    <phoneticPr fontId="1"/>
  </si>
  <si>
    <t>参加申込書「大会実行委員会提出用」</t>
    <phoneticPr fontId="31"/>
  </si>
  <si>
    <t>参加申込書「(公財)日本バスケットボール協会提出用」</t>
    <phoneticPr fontId="31"/>
  </si>
  <si>
    <t>・登録選手、コーチ、Ａコーチ、マネージャーの全員が写っていること。</t>
    <phoneticPr fontId="1"/>
  </si>
  <si>
    <t xml:space="preserve">〈入力〉シートに必要事項を入力する。 </t>
    <rPh sb="1" eb="3">
      <t>ニュウリョク</t>
    </rPh>
    <rPh sb="8" eb="10">
      <t>ヒツヨウ</t>
    </rPh>
    <rPh sb="10" eb="12">
      <t>ジコウ</t>
    </rPh>
    <rPh sb="13" eb="15">
      <t>ニュウリョク</t>
    </rPh>
    <phoneticPr fontId="31"/>
  </si>
  <si>
    <t>登録メンバー変更について</t>
    <rPh sb="0" eb="2">
      <t>トウロク</t>
    </rPh>
    <rPh sb="6" eb="8">
      <t>ヘンコウ</t>
    </rPh>
    <phoneticPr fontId="31"/>
  </si>
  <si>
    <t>（１）</t>
    <phoneticPr fontId="1"/>
  </si>
  <si>
    <t>（２）</t>
  </si>
  <si>
    <t>（３）</t>
  </si>
  <si>
    <t>登録選手の変更は、変更選手の入替だけにとどめ、前後の選手の番号変更は避けてください。</t>
    <rPh sb="0" eb="2">
      <t>トウロク</t>
    </rPh>
    <rPh sb="2" eb="4">
      <t>センシュ</t>
    </rPh>
    <phoneticPr fontId="1"/>
  </si>
  <si>
    <t>代表者会議受付時以降の変更は、一切受け付けません。</t>
    <rPh sb="0" eb="3">
      <t>ダイヒョウシャ</t>
    </rPh>
    <rPh sb="3" eb="5">
      <t>カイギ</t>
    </rPh>
    <rPh sb="5" eb="7">
      <t>ウケツケ</t>
    </rPh>
    <rPh sb="7" eb="8">
      <t>ジ</t>
    </rPh>
    <rPh sb="8" eb="10">
      <t>イコウ</t>
    </rPh>
    <rPh sb="11" eb="13">
      <t>ヘンコウ</t>
    </rPh>
    <rPh sb="15" eb="17">
      <t>イッサイ</t>
    </rPh>
    <rPh sb="17" eb="18">
      <t>ウ</t>
    </rPh>
    <rPh sb="19" eb="20">
      <t>ツ</t>
    </rPh>
    <phoneticPr fontId="1"/>
  </si>
  <si>
    <t>『様式1･2出力』シートを選び、A4(白)の用紙にプリントアウトする。</t>
    <rPh sb="1" eb="3">
      <t>ヨウシキ</t>
    </rPh>
    <rPh sb="6" eb="8">
      <t>シュツリョク</t>
    </rPh>
    <rPh sb="13" eb="14">
      <t>エラ</t>
    </rPh>
    <phoneticPr fontId="1"/>
  </si>
  <si>
    <t>提出期限厳守でお願いします。</t>
    <rPh sb="0" eb="2">
      <t>テイシュツ</t>
    </rPh>
    <rPh sb="2" eb="4">
      <t>キゲン</t>
    </rPh>
    <rPh sb="4" eb="6">
      <t>ゲンシュ</t>
    </rPh>
    <rPh sb="8" eb="9">
      <t>ネガ</t>
    </rPh>
    <phoneticPr fontId="1"/>
  </si>
  <si>
    <t>『申込書（様式1）・(様式2)』シートを選び、A4用紙(白色)にそれぞれプリントアウトする。</t>
    <rPh sb="1" eb="3">
      <t>モウシコミ</t>
    </rPh>
    <rPh sb="3" eb="4">
      <t>ショ</t>
    </rPh>
    <rPh sb="5" eb="7">
      <t>ヨウシキ</t>
    </rPh>
    <rPh sb="11" eb="13">
      <t>ヨウシキ</t>
    </rPh>
    <rPh sb="20" eb="21">
      <t>エラ</t>
    </rPh>
    <rPh sb="25" eb="27">
      <t>ヨウシ</t>
    </rPh>
    <rPh sb="28" eb="29">
      <t>シロ</t>
    </rPh>
    <rPh sb="29" eb="30">
      <t>イロ</t>
    </rPh>
    <phoneticPr fontId="31"/>
  </si>
  <si>
    <t>様式3・4についてはA4用紙(白色)にプリントアウトするか、手書きで作成する。</t>
    <rPh sb="0" eb="2">
      <t>ヨウシキ</t>
    </rPh>
    <rPh sb="12" eb="14">
      <t>ヨウシ</t>
    </rPh>
    <rPh sb="15" eb="16">
      <t>シロ</t>
    </rPh>
    <rPh sb="16" eb="17">
      <t>イロ</t>
    </rPh>
    <rPh sb="30" eb="32">
      <t>テガ</t>
    </rPh>
    <rPh sb="34" eb="36">
      <t>サクセイ</t>
    </rPh>
    <phoneticPr fontId="31"/>
  </si>
  <si>
    <t>8/20の会場到着予定時刻</t>
    <rPh sb="5" eb="7">
      <t>カイジョウ</t>
    </rPh>
    <rPh sb="7" eb="9">
      <t>トウチャク</t>
    </rPh>
    <rPh sb="9" eb="11">
      <t>ヨテイ</t>
    </rPh>
    <rPh sb="11" eb="13">
      <t>ジコク</t>
    </rPh>
    <phoneticPr fontId="1"/>
  </si>
  <si>
    <t>8/20の会場への交通手段</t>
    <rPh sb="5" eb="7">
      <t>カイジョウ</t>
    </rPh>
    <rPh sb="9" eb="11">
      <t>コウツウ</t>
    </rPh>
    <rPh sb="11" eb="13">
      <t>シュダン</t>
    </rPh>
    <phoneticPr fontId="1"/>
  </si>
  <si>
    <t>１,５００円×</t>
    <rPh sb="5" eb="6">
      <t>エン</t>
    </rPh>
    <phoneticPr fontId="1"/>
  </si>
  <si>
    <t>「プログラム申込」は必ずＦＡＸで申し込んでください。</t>
    <rPh sb="6" eb="8">
      <t>モウシコミ</t>
    </rPh>
    <rPh sb="10" eb="11">
      <t>カナラ</t>
    </rPh>
    <rPh sb="16" eb="17">
      <t>モウ</t>
    </rPh>
    <rPh sb="18" eb="19">
      <t>コ</t>
    </rPh>
    <phoneticPr fontId="1"/>
  </si>
  <si>
    <t>外部指導者（コーチ）の写真を準備しておく。</t>
    <rPh sb="0" eb="2">
      <t>ガイブ</t>
    </rPh>
    <rPh sb="2" eb="5">
      <t>シドウシャ</t>
    </rPh>
    <rPh sb="11" eb="13">
      <t>シャシン</t>
    </rPh>
    <rPh sb="14" eb="16">
      <t>ジュンビ</t>
    </rPh>
    <phoneticPr fontId="1"/>
  </si>
  <si>
    <t>地域スポーツ団体等代表者</t>
    <rPh sb="0" eb="2">
      <t>チイキ</t>
    </rPh>
    <rPh sb="6" eb="8">
      <t>ダンタイ</t>
    </rPh>
    <rPh sb="8" eb="9">
      <t>トウ</t>
    </rPh>
    <rPh sb="9" eb="11">
      <t>ダイヒョウ</t>
    </rPh>
    <rPh sb="11" eb="12">
      <t>モノ</t>
    </rPh>
    <phoneticPr fontId="1"/>
  </si>
  <si>
    <t>外部指導者（コーチ）</t>
    <rPh sb="0" eb="2">
      <t>ガイブ</t>
    </rPh>
    <rPh sb="2" eb="5">
      <t>シドウシャ</t>
    </rPh>
    <phoneticPr fontId="1"/>
  </si>
  <si>
    <t>←「校長」「教員」「部活動指導員」「外部指導者（コーチ）「地域スポーツ団体等代表者」から選択</t>
    <rPh sb="2" eb="4">
      <t>コウチョウ</t>
    </rPh>
    <rPh sb="6" eb="8">
      <t>キョウイン</t>
    </rPh>
    <rPh sb="10" eb="13">
      <t>ブカツドウ</t>
    </rPh>
    <rPh sb="13" eb="16">
      <t>シドウイン</t>
    </rPh>
    <rPh sb="18" eb="23">
      <t>ガイブシドウシャ</t>
    </rPh>
    <rPh sb="29" eb="31">
      <t>チイキ</t>
    </rPh>
    <rPh sb="35" eb="37">
      <t>ダンタイ</t>
    </rPh>
    <rPh sb="37" eb="38">
      <t>トウ</t>
    </rPh>
    <rPh sb="38" eb="41">
      <t>ダイヒョウシャ</t>
    </rPh>
    <rPh sb="44" eb="46">
      <t>センタク</t>
    </rPh>
    <phoneticPr fontId="1"/>
  </si>
  <si>
    <t>←「校長」「教員」「部活動指導員」「外部指導者（コーチ）」から選択</t>
    <phoneticPr fontId="1"/>
  </si>
  <si>
    <t>外部指導者（コーチ）がいる場合は、『外部指導者(様式3)』シートを選び、A4(白)の用紙にプリントアウトし、校長印を押印する。(外部指導者（コーチ）の名前の部分は直接入力）</t>
    <rPh sb="0" eb="2">
      <t>ガイブ</t>
    </rPh>
    <rPh sb="2" eb="5">
      <t>シドウシャ</t>
    </rPh>
    <rPh sb="13" eb="15">
      <t>バアイ</t>
    </rPh>
    <rPh sb="18" eb="20">
      <t>ガイブ</t>
    </rPh>
    <rPh sb="20" eb="23">
      <t>シドウシャ</t>
    </rPh>
    <rPh sb="24" eb="26">
      <t>ヨウシキ</t>
    </rPh>
    <rPh sb="33" eb="34">
      <t>エラ</t>
    </rPh>
    <rPh sb="39" eb="40">
      <t>シロ</t>
    </rPh>
    <rPh sb="42" eb="44">
      <t>ヨウシ</t>
    </rPh>
    <rPh sb="54" eb="57">
      <t>コウチョウイン</t>
    </rPh>
    <rPh sb="58" eb="60">
      <t>オウイン</t>
    </rPh>
    <rPh sb="64" eb="69">
      <t>ガイブシドウシャ</t>
    </rPh>
    <rPh sb="75" eb="77">
      <t>ナマエ</t>
    </rPh>
    <rPh sb="78" eb="80">
      <t>ブブン</t>
    </rPh>
    <rPh sb="81" eb="83">
      <t>チョクセツ</t>
    </rPh>
    <rPh sb="83" eb="85">
      <t>ニュウリョク</t>
    </rPh>
    <phoneticPr fontId="1"/>
  </si>
  <si>
    <t>代表者会議前日の大会会場での練習を希望する場合は、『希望練習(様式6)』シートに必要事項を入力し、事務局へＦＡＸ送信する。</t>
    <rPh sb="0" eb="5">
      <t>ダイヒョウシャカイギ</t>
    </rPh>
    <rPh sb="5" eb="7">
      <t>ゼンジツ</t>
    </rPh>
    <rPh sb="8" eb="10">
      <t>タイカイ</t>
    </rPh>
    <rPh sb="10" eb="12">
      <t>カイジョウ</t>
    </rPh>
    <rPh sb="14" eb="16">
      <t>レンシュウ</t>
    </rPh>
    <rPh sb="17" eb="19">
      <t>キボウ</t>
    </rPh>
    <rPh sb="21" eb="23">
      <t>バアイ</t>
    </rPh>
    <rPh sb="26" eb="28">
      <t>キボウ</t>
    </rPh>
    <rPh sb="28" eb="30">
      <t>レンシュウ</t>
    </rPh>
    <rPh sb="31" eb="33">
      <t>ヨウシキ</t>
    </rPh>
    <rPh sb="40" eb="42">
      <t>ヒツヨウ</t>
    </rPh>
    <rPh sb="42" eb="44">
      <t>ジコウ</t>
    </rPh>
    <rPh sb="45" eb="47">
      <t>ニュウリョク</t>
    </rPh>
    <rPh sb="49" eb="52">
      <t>ジムキョク</t>
    </rPh>
    <rPh sb="56" eb="58">
      <t>ソウシン</t>
    </rPh>
    <phoneticPr fontId="1"/>
  </si>
  <si>
    <t>１面（詳細は後日連絡）</t>
    <rPh sb="1" eb="2">
      <t>メン</t>
    </rPh>
    <rPh sb="3" eb="5">
      <t>ショウサイ</t>
    </rPh>
    <rPh sb="6" eb="8">
      <t>ゴジツ</t>
    </rPh>
    <rPh sb="8" eb="10">
      <t>レンラク</t>
    </rPh>
    <phoneticPr fontId="1"/>
  </si>
  <si>
    <t>原則として５０分　(詳細は後日連絡)</t>
    <rPh sb="0" eb="2">
      <t>ゲンソク</t>
    </rPh>
    <rPh sb="7" eb="8">
      <t>フン</t>
    </rPh>
    <rPh sb="10" eb="12">
      <t>ショウサイ</t>
    </rPh>
    <rPh sb="13" eb="15">
      <t>ゴジツ</t>
    </rPh>
    <rPh sb="15" eb="17">
      <t>レンラク</t>
    </rPh>
    <phoneticPr fontId="33"/>
  </si>
  <si>
    <t>　トレーナーとして認定資格を有する者。※申請資格によっては登録できない場合がある。</t>
    <rPh sb="20" eb="22">
      <t>シンセイ</t>
    </rPh>
    <rPh sb="22" eb="24">
      <t>シカク</t>
    </rPh>
    <rPh sb="29" eb="31">
      <t>トウロク</t>
    </rPh>
    <rPh sb="35" eb="37">
      <t>バアイ</t>
    </rPh>
    <phoneticPr fontId="33"/>
  </si>
  <si>
    <t>引率及び監督権限の有無</t>
    <rPh sb="0" eb="2">
      <t>インソツ</t>
    </rPh>
    <rPh sb="2" eb="3">
      <t>オヨ</t>
    </rPh>
    <rPh sb="4" eb="8">
      <t>カントクケンゲン</t>
    </rPh>
    <rPh sb="9" eb="11">
      <t>ウム</t>
    </rPh>
    <phoneticPr fontId="1"/>
  </si>
  <si>
    <r>
      <rPr>
        <sz val="9"/>
        <color theme="1"/>
        <rFont val="ＭＳ Ｐ明朝"/>
        <family val="1"/>
        <charset val="128"/>
      </rPr>
      <t>どちらかに　レ</t>
    </r>
    <r>
      <rPr>
        <sz val="18"/>
        <color theme="1"/>
        <rFont val="ＭＳ Ｐ明朝"/>
        <family val="1"/>
        <charset val="128"/>
      </rPr>
      <t xml:space="preserve">
□有　□無</t>
    </r>
    <rPh sb="9" eb="10">
      <t>アリ</t>
    </rPh>
    <rPh sb="12" eb="13">
      <t>ナシ</t>
    </rPh>
    <phoneticPr fontId="1"/>
  </si>
  <si>
    <t>8/20（火）</t>
    <rPh sb="5" eb="6">
      <t>カ</t>
    </rPh>
    <phoneticPr fontId="1"/>
  </si>
  <si>
    <t>SA</t>
    <phoneticPr fontId="1"/>
  </si>
  <si>
    <t>SB</t>
    <phoneticPr fontId="1"/>
  </si>
  <si>
    <t>NA</t>
    <phoneticPr fontId="1"/>
  </si>
  <si>
    <t>携帯</t>
    <rPh sb="0" eb="2">
      <t>ケイタイ</t>
    </rPh>
    <phoneticPr fontId="1"/>
  </si>
  <si>
    <t>メール  
アドレス</t>
    <phoneticPr fontId="1"/>
  </si>
  <si>
    <t>連絡責任者のメールアドレスは、学校等のアドレスではなく、いつでも連絡のつくアドレスを記入してください。</t>
    <rPh sb="0" eb="2">
      <t>レンラク</t>
    </rPh>
    <rPh sb="2" eb="5">
      <t>セキニンシャ</t>
    </rPh>
    <rPh sb="15" eb="17">
      <t>ガッコウ</t>
    </rPh>
    <rPh sb="17" eb="18">
      <t>トウ</t>
    </rPh>
    <rPh sb="32" eb="34">
      <t>レンラク</t>
    </rPh>
    <phoneticPr fontId="1"/>
  </si>
  <si>
    <t>写真（上半身・無背景・無帽・正面・30mm×24mm）
※写真用の紙に印刷したもの</t>
    <rPh sb="29" eb="31">
      <t>シャシン</t>
    </rPh>
    <rPh sb="31" eb="32">
      <t>ヨウ</t>
    </rPh>
    <rPh sb="33" eb="34">
      <t>カミ</t>
    </rPh>
    <rPh sb="35" eb="37">
      <t>インサツ</t>
    </rPh>
    <phoneticPr fontId="1"/>
  </si>
  <si>
    <t>２枚添付してください。
※貼り付ける必要はありません。</t>
    <rPh sb="13" eb="14">
      <t>ハ</t>
    </rPh>
    <rPh sb="15" eb="16">
      <t>ツ</t>
    </rPh>
    <rPh sb="18" eb="20">
      <t>ヒツヨウ</t>
    </rPh>
    <phoneticPr fontId="1"/>
  </si>
  <si>
    <t>写真（上半身・無背景・無帽・正面・30mm×24mm）
※写真用の紙に印刷したもの</t>
    <rPh sb="0" eb="2">
      <t>シャシン</t>
    </rPh>
    <rPh sb="3" eb="6">
      <t>ジョウハンシン</t>
    </rPh>
    <rPh sb="7" eb="10">
      <t>ムハイケイ</t>
    </rPh>
    <rPh sb="11" eb="13">
      <t>ムボウ</t>
    </rPh>
    <rPh sb="14" eb="16">
      <t>ショウメン</t>
    </rPh>
    <phoneticPr fontId="1"/>
  </si>
  <si>
    <t>２枚を添付してください。
※貼り付ける必要はありません。</t>
    <rPh sb="1" eb="2">
      <t>マイ</t>
    </rPh>
    <rPh sb="3" eb="5">
      <t>テンプ</t>
    </rPh>
    <phoneticPr fontId="1"/>
  </si>
  <si>
    <t>写真（上半身・無背景・無帽・正面・30mm×24mm）
※写真用の紙に印刷したもの</t>
    <phoneticPr fontId="1"/>
  </si>
  <si>
    <t>２枚添付してください。
※貼り付ける必要はありません。</t>
    <phoneticPr fontId="1"/>
  </si>
  <si>
    <t>学校名
チーム名</t>
    <rPh sb="0" eb="2">
      <t>ガッコウ</t>
    </rPh>
    <rPh sb="2" eb="3">
      <t>メイ</t>
    </rPh>
    <rPh sb="7" eb="8">
      <t>メイ</t>
    </rPh>
    <phoneticPr fontId="1"/>
  </si>
  <si>
    <t>校長・代表者</t>
    <rPh sb="0" eb="2">
      <t>コウチョウ</t>
    </rPh>
    <rPh sb="3" eb="6">
      <t>ダイヒョウシャ</t>
    </rPh>
    <phoneticPr fontId="1"/>
  </si>
  <si>
    <t>学校名・チーム名</t>
    <rPh sb="0" eb="3">
      <t>ガッコウメイ</t>
    </rPh>
    <rPh sb="7" eb="8">
      <t>メイ</t>
    </rPh>
    <phoneticPr fontId="1"/>
  </si>
  <si>
    <t>電話</t>
    <rPh sb="0" eb="2">
      <t>デンワ</t>
    </rPh>
    <phoneticPr fontId="1"/>
  </si>
  <si>
    <t>学校長・代表者氏名</t>
    <rPh sb="0" eb="3">
      <t>ガッコウチョウ</t>
    </rPh>
    <rPh sb="4" eb="6">
      <t>ダイヒョウ</t>
    </rPh>
    <rPh sb="6" eb="7">
      <t>シャ</t>
    </rPh>
    <rPh sb="7" eb="9">
      <t>シメイ</t>
    </rPh>
    <phoneticPr fontId="1"/>
  </si>
  <si>
    <t>”中学校”も記入してください</t>
    <rPh sb="1" eb="4">
      <t>チュウガッコウ</t>
    </rPh>
    <rPh sb="6" eb="8">
      <t>キニュウ</t>
    </rPh>
    <phoneticPr fontId="1"/>
  </si>
  <si>
    <t xml:space="preserve"> </t>
    <phoneticPr fontId="1"/>
  </si>
  <si>
    <t>チーム写真
・登録選手(ユニフォーム着用)
　コーチ、Ａコーチなどが全員
　写ったもの
・保存容量が最低でも3Ｍ以上、
　5Ｍ以上推奨
・チーム写真はカラーで、
　縦53mm×横110mm　のサイズで
　印刷されます。
・解像度はできるだけ高く設定
  して撮影、保存すること。</t>
    <rPh sb="45" eb="47">
      <t>ホゾン</t>
    </rPh>
    <rPh sb="47" eb="49">
      <t>ヨウリョウ</t>
    </rPh>
    <rPh sb="50" eb="52">
      <t>サイテイ</t>
    </rPh>
    <rPh sb="56" eb="58">
      <t>イジョウ</t>
    </rPh>
    <rPh sb="63" eb="65">
      <t>イジョウ</t>
    </rPh>
    <rPh sb="65" eb="67">
      <t>スイショウ</t>
    </rPh>
    <phoneticPr fontId="1"/>
  </si>
  <si>
    <t>チームトレーナー申請書（校長・代表者承認書）</t>
    <rPh sb="8" eb="11">
      <t>シンセイショ</t>
    </rPh>
    <rPh sb="12" eb="14">
      <t>コウチョウ</t>
    </rPh>
    <rPh sb="15" eb="17">
      <t>ダイヒョウ</t>
    </rPh>
    <rPh sb="17" eb="18">
      <t>シャ</t>
    </rPh>
    <rPh sb="18" eb="21">
      <t>ショウニンショ</t>
    </rPh>
    <phoneticPr fontId="1"/>
  </si>
  <si>
    <t>学校長
代表者</t>
    <rPh sb="0" eb="3">
      <t>ガッコウチョウ</t>
    </rPh>
    <rPh sb="4" eb="7">
      <t>ダイヒョウシャ</t>
    </rPh>
    <phoneticPr fontId="1"/>
  </si>
  <si>
    <t>希望する会場</t>
    <rPh sb="0" eb="2">
      <t>キボウ</t>
    </rPh>
    <rPh sb="4" eb="6">
      <t>カイジョウ</t>
    </rPh>
    <phoneticPr fontId="1"/>
  </si>
  <si>
    <t>学校名・チーム名</t>
    <rPh sb="0" eb="3">
      <t>ガッコウ</t>
    </rPh>
    <rPh sb="7" eb="8">
      <t>メイ</t>
    </rPh>
    <phoneticPr fontId="1"/>
  </si>
  <si>
    <t>１,０００円×</t>
    <rPh sb="5" eb="6">
      <t>エン</t>
    </rPh>
    <phoneticPr fontId="1"/>
  </si>
  <si>
    <t>※代表者会議受付にてプログラム代金、報告書代金を合わせてお支払いください。領収書をお渡しします。</t>
    <rPh sb="1" eb="4">
      <t>ダイヒョウシャ</t>
    </rPh>
    <rPh sb="4" eb="6">
      <t>カイギ</t>
    </rPh>
    <rPh sb="6" eb="8">
      <t>ウケツケ</t>
    </rPh>
    <rPh sb="15" eb="17">
      <t>ダイキン</t>
    </rPh>
    <rPh sb="18" eb="21">
      <t>ホウコクショ</t>
    </rPh>
    <rPh sb="21" eb="23">
      <t>ダイキン</t>
    </rPh>
    <rPh sb="24" eb="25">
      <t>ア</t>
    </rPh>
    <rPh sb="29" eb="31">
      <t>シハラ</t>
    </rPh>
    <rPh sb="37" eb="40">
      <t>リョウシュウショ</t>
    </rPh>
    <rPh sb="42" eb="43">
      <t>ワタ</t>
    </rPh>
    <phoneticPr fontId="1"/>
  </si>
  <si>
    <t>プログラム・報告書事前申込</t>
    <rPh sb="6" eb="9">
      <t>ホウコクショ</t>
    </rPh>
    <rPh sb="9" eb="11">
      <t>ジゼン</t>
    </rPh>
    <rPh sb="11" eb="13">
      <t>モウシコミ</t>
    </rPh>
    <phoneticPr fontId="1"/>
  </si>
  <si>
    <t>13:00～13:50</t>
    <phoneticPr fontId="1"/>
  </si>
  <si>
    <t>13:50～14:40</t>
    <phoneticPr fontId="1"/>
  </si>
  <si>
    <t>14:40～15:30</t>
    <phoneticPr fontId="1"/>
  </si>
  <si>
    <t>15:30～16:20</t>
    <phoneticPr fontId="1"/>
  </si>
  <si>
    <t>16:20～17:10</t>
    <phoneticPr fontId="1"/>
  </si>
  <si>
    <t>17:10～18:00</t>
    <phoneticPr fontId="1"/>
  </si>
  <si>
    <t>トレーナーがいる場合は、『トレーナー(様式4)』シートを選び、A4(白)の用紙にプリントアウトし、校長印を押印する。</t>
    <rPh sb="8" eb="10">
      <t>バアイ</t>
    </rPh>
    <rPh sb="19" eb="21">
      <t>ヨウシキ</t>
    </rPh>
    <rPh sb="28" eb="29">
      <t>エラ</t>
    </rPh>
    <rPh sb="34" eb="35">
      <t>シロ</t>
    </rPh>
    <rPh sb="37" eb="39">
      <t>ヨウシ</t>
    </rPh>
    <rPh sb="49" eb="52">
      <t>コウチョウイン</t>
    </rPh>
    <rPh sb="53" eb="55">
      <t>オウイン</t>
    </rPh>
    <phoneticPr fontId="1"/>
  </si>
  <si>
    <t>　貴チームの標記大会参加にあたって、下記の要領で参加申込手続きをお願いいたします。
　「大会要項」では各ブロック大会の代表決定時期を考慮し、提出締切を８月１０日（木） としていますが、プログラム・ＨＰ作成の都合上、申込書類の事前提出に何卒ご協力ください。</t>
    <rPh sb="81" eb="82">
      <t>モク</t>
    </rPh>
    <phoneticPr fontId="31"/>
  </si>
  <si>
    <t>全国大会申込書類の提出について</t>
    <phoneticPr fontId="1"/>
  </si>
  <si>
    <t>　貴校生徒及びチームが標記大会の出場に際して、健康・安全対策の一つとしてトレーナー（有資格者）を帯同させる場合には、以下の点に留意して「チームトレーナー申請書（校長・代表者承認書）」（様式４）をご提出ください。このことは、決して出場校にトレーナーの帯同を義務づけるものではありません。</t>
    <rPh sb="11" eb="13">
      <t>ヒョウキ</t>
    </rPh>
    <rPh sb="83" eb="86">
      <t>ダイヒョウ</t>
    </rPh>
    <rPh sb="92" eb="94">
      <t>ヨウシキ</t>
    </rPh>
    <phoneticPr fontId="1"/>
  </si>
  <si>
    <t>（写真の裏に「都道府県名、学校・チーム名、氏名」を記入してください。）</t>
    <rPh sb="1" eb="3">
      <t>シャシン</t>
    </rPh>
    <rPh sb="4" eb="5">
      <t>ウラ</t>
    </rPh>
    <rPh sb="7" eb="11">
      <t>トドウフケン</t>
    </rPh>
    <rPh sb="11" eb="12">
      <t>メイ</t>
    </rPh>
    <rPh sb="13" eb="20">
      <t>ガッコウメイ</t>
    </rPh>
    <rPh sb="21" eb="23">
      <t>シメイ</t>
    </rPh>
    <rPh sb="25" eb="27">
      <t>キニュウ</t>
    </rPh>
    <phoneticPr fontId="1"/>
  </si>
  <si>
    <t>学校・チーム
との関わり</t>
    <rPh sb="0" eb="2">
      <t>ガッコウ</t>
    </rPh>
    <rPh sb="8" eb="9">
      <t>カカ</t>
    </rPh>
    <phoneticPr fontId="1"/>
  </si>
  <si>
    <t>大会報告書</t>
    <rPh sb="0" eb="2">
      <t>タイカイ</t>
    </rPh>
    <rPh sb="2" eb="4">
      <t>ホウコク</t>
    </rPh>
    <rPh sb="4" eb="5">
      <t>ショ</t>
    </rPh>
    <phoneticPr fontId="1"/>
  </si>
  <si>
    <t>※大会報告書は完成しましたら各校に郵送いたします。</t>
    <rPh sb="1" eb="3">
      <t>タイカイ</t>
    </rPh>
    <rPh sb="3" eb="6">
      <t>ホウコクショ</t>
    </rPh>
    <rPh sb="7" eb="9">
      <t>カンセイ</t>
    </rPh>
    <rPh sb="14" eb="16">
      <t>カクコウ</t>
    </rPh>
    <rPh sb="17" eb="19">
      <t>ユウソウ</t>
    </rPh>
    <phoneticPr fontId="1"/>
  </si>
  <si>
    <t>学校・チーム
との関わり</t>
    <rPh sb="0" eb="2">
      <t>ガッコウ</t>
    </rPh>
    <phoneticPr fontId="1"/>
  </si>
  <si>
    <t>記入例：「本校卒業生、地域スポーツクラブからの派遣指導者、教育委員会推薦の指導者、地域住民の指導者」等</t>
    <rPh sb="0" eb="2">
      <t>キニュウ</t>
    </rPh>
    <rPh sb="2" eb="3">
      <t>レイ</t>
    </rPh>
    <rPh sb="5" eb="7">
      <t>ホンコウ</t>
    </rPh>
    <rPh sb="7" eb="9">
      <t>ソツギョウ</t>
    </rPh>
    <rPh sb="9" eb="10">
      <t>セイ</t>
    </rPh>
    <rPh sb="11" eb="13">
      <t>チイキ</t>
    </rPh>
    <rPh sb="23" eb="25">
      <t>ハケン</t>
    </rPh>
    <rPh sb="25" eb="28">
      <t>シドウシャ</t>
    </rPh>
    <rPh sb="29" eb="31">
      <t>キョウイク</t>
    </rPh>
    <rPh sb="31" eb="34">
      <t>イインカイ</t>
    </rPh>
    <rPh sb="34" eb="36">
      <t>スイセン</t>
    </rPh>
    <rPh sb="37" eb="40">
      <t>シドウシャ</t>
    </rPh>
    <rPh sb="41" eb="43">
      <t>チイキ</t>
    </rPh>
    <rPh sb="43" eb="45">
      <t>ジュウミン</t>
    </rPh>
    <rPh sb="46" eb="49">
      <t>シドウシャ</t>
    </rPh>
    <rPh sb="50" eb="51">
      <t>トウ</t>
    </rPh>
    <phoneticPr fontId="1"/>
  </si>
  <si>
    <t>連絡責任者メールアドレス</t>
    <rPh sb="0" eb="2">
      <t>レンラク</t>
    </rPh>
    <rPh sb="2" eb="5">
      <t>セキニンシャ</t>
    </rPh>
    <phoneticPr fontId="1"/>
  </si>
  <si>
    <t>ブロック大会の最終日または次の日（原則）</t>
    <rPh sb="4" eb="6">
      <t>タイカイ</t>
    </rPh>
    <rPh sb="7" eb="10">
      <t>サイシュウビ</t>
    </rPh>
    <rPh sb="13" eb="14">
      <t>ツギ</t>
    </rPh>
    <rPh sb="15" eb="16">
      <t>ヒ</t>
    </rPh>
    <phoneticPr fontId="1"/>
  </si>
  <si>
    <t>地域クラブは右の欄のみ記入してください</t>
    <rPh sb="0" eb="2">
      <t>チイキ</t>
    </rPh>
    <rPh sb="6" eb="7">
      <t>ミギ</t>
    </rPh>
    <rPh sb="11" eb="13">
      <t>キニュウ</t>
    </rPh>
    <phoneticPr fontId="1"/>
  </si>
  <si>
    <t>※様式３については直接入力をする項目があります。</t>
    <rPh sb="1" eb="3">
      <t>ヨウシキ</t>
    </rPh>
    <rPh sb="9" eb="13">
      <t>チョクセツニュウリョク</t>
    </rPh>
    <rPh sb="16" eb="18">
      <t>コウモク</t>
    </rPh>
    <phoneticPr fontId="1"/>
  </si>
  <si>
    <r>
      <t xml:space="preserve">チーム写真(カラー)
</t>
    </r>
    <r>
      <rPr>
        <sz val="8"/>
        <rFont val="ＭＳ Ｐゴシック"/>
        <family val="3"/>
        <charset val="128"/>
      </rPr>
      <t>登録選手(ユニフォーム着用)
コーチ、Ａコーチなどが
全員写ったもの</t>
    </r>
    <r>
      <rPr>
        <sz val="11"/>
        <rFont val="ＭＳ Ｐゴシック"/>
        <family val="3"/>
        <charset val="128"/>
      </rPr>
      <t xml:space="preserve">
※写真データもメールに添付し送付してください。</t>
    </r>
    <rPh sb="3" eb="5">
      <t>シャシン</t>
    </rPh>
    <rPh sb="11" eb="13">
      <t>トウロク</t>
    </rPh>
    <rPh sb="13" eb="15">
      <t>センシュ</t>
    </rPh>
    <rPh sb="22" eb="24">
      <t>チャクヨウ</t>
    </rPh>
    <rPh sb="38" eb="40">
      <t>ゼンイン</t>
    </rPh>
    <rPh sb="40" eb="41">
      <t>ウツ</t>
    </rPh>
    <rPh sb="48" eb="50">
      <t>シャシン</t>
    </rPh>
    <rPh sb="58" eb="60">
      <t>テンプ</t>
    </rPh>
    <rPh sb="61" eb="63">
      <t>ソウフ</t>
    </rPh>
    <phoneticPr fontId="1"/>
  </si>
  <si>
    <t>連絡責任者のメールアドレスは、学校等のアドレスではなく、
いつでも連絡のつくアドレスを記入してください。</t>
    <phoneticPr fontId="1"/>
  </si>
  <si>
    <t>ブロック大会前に提出したデータからメンバーに変更があった場合は『登録メンバー変更(様式5)』シートに必要事項を入力し、事務局へＦＡＸ送信する。</t>
    <rPh sb="4" eb="6">
      <t>タイカイ</t>
    </rPh>
    <rPh sb="6" eb="7">
      <t>マエ</t>
    </rPh>
    <rPh sb="8" eb="10">
      <t>テイシュツ</t>
    </rPh>
    <rPh sb="22" eb="24">
      <t>ヘンコウ</t>
    </rPh>
    <rPh sb="28" eb="30">
      <t>バアイ</t>
    </rPh>
    <rPh sb="32" eb="34">
      <t>トウロク</t>
    </rPh>
    <rPh sb="38" eb="40">
      <t>ヘンコウ</t>
    </rPh>
    <rPh sb="41" eb="43">
      <t>ヨウシキ</t>
    </rPh>
    <rPh sb="50" eb="52">
      <t>ヒツヨウ</t>
    </rPh>
    <rPh sb="52" eb="54">
      <t>ジコウ</t>
    </rPh>
    <rPh sb="55" eb="57">
      <t>ニュウリョク</t>
    </rPh>
    <rPh sb="59" eb="62">
      <t>ジムキョク</t>
    </rPh>
    <rPh sb="66" eb="68">
      <t>ソウシン</t>
    </rPh>
    <phoneticPr fontId="1"/>
  </si>
  <si>
    <t>作成したデータとチームの集合写真をブロック大会前までに中体連ブロック長にメールする。(データと紙の書類の内容は必ず一致させてください)。</t>
    <rPh sb="0" eb="2">
      <t>サクセイ</t>
    </rPh>
    <rPh sb="12" eb="14">
      <t>シュウゴウ</t>
    </rPh>
    <rPh sb="14" eb="16">
      <t>シャシン</t>
    </rPh>
    <rPh sb="21" eb="23">
      <t>タイカイ</t>
    </rPh>
    <rPh sb="23" eb="24">
      <t>マエ</t>
    </rPh>
    <rPh sb="27" eb="30">
      <t>チュウタイレン</t>
    </rPh>
    <rPh sb="34" eb="35">
      <t>チョウ</t>
    </rPh>
    <rPh sb="47" eb="48">
      <t>カミ</t>
    </rPh>
    <rPh sb="49" eb="51">
      <t>ショルイ</t>
    </rPh>
    <rPh sb="52" eb="54">
      <t>ナイヨウ</t>
    </rPh>
    <rPh sb="55" eb="56">
      <t>カナラ</t>
    </rPh>
    <rPh sb="57" eb="59">
      <t>イッチ</t>
    </rPh>
    <phoneticPr fontId="1"/>
  </si>
  <si>
    <t>５０分　(詳細は後日連絡)</t>
    <rPh sb="2" eb="3">
      <t>フン</t>
    </rPh>
    <rPh sb="5" eb="7">
      <t>ショウサイ</t>
    </rPh>
    <rPh sb="8" eb="10">
      <t>ゴジツ</t>
    </rPh>
    <rPh sb="10" eb="12">
      <t>レンラク</t>
    </rPh>
    <phoneticPr fontId="33"/>
  </si>
  <si>
    <t>その他　　　　・希望練習、公式練習ともに登録メンバーのみがフロアへ入場できます。</t>
    <rPh sb="2" eb="3">
      <t>タ</t>
    </rPh>
    <phoneticPr fontId="1"/>
  </si>
  <si>
    <t>令和７年度全国中学校体育大会</t>
    <rPh sb="0" eb="2">
      <t>レイワ</t>
    </rPh>
    <phoneticPr fontId="31"/>
  </si>
  <si>
    <t>第５５回全国中学校バスケットボール大会</t>
    <rPh sb="0" eb="1">
      <t>ダイ</t>
    </rPh>
    <rPh sb="3" eb="4">
      <t>カイ</t>
    </rPh>
    <rPh sb="4" eb="6">
      <t>ゼンコク</t>
    </rPh>
    <rPh sb="6" eb="9">
      <t>チュウガッコウ</t>
    </rPh>
    <rPh sb="17" eb="19">
      <t>タイカイ</t>
    </rPh>
    <phoneticPr fontId="1"/>
  </si>
  <si>
    <t>令和７年度全国中学校体育大会 第５５回全国中学校バスケットボール大会</t>
    <rPh sb="0" eb="2">
      <t>レイワ</t>
    </rPh>
    <rPh sb="3" eb="5">
      <t>ネンド</t>
    </rPh>
    <rPh sb="5" eb="10">
      <t>ゼンコクチュウガッコウ</t>
    </rPh>
    <rPh sb="10" eb="14">
      <t>タイイクタイカイ</t>
    </rPh>
    <rPh sb="15" eb="16">
      <t>ダイ</t>
    </rPh>
    <rPh sb="18" eb="19">
      <t>カイ</t>
    </rPh>
    <rPh sb="19" eb="24">
      <t>ゼンコクチュウガッコウ</t>
    </rPh>
    <rPh sb="32" eb="34">
      <t>タイカイ</t>
    </rPh>
    <phoneticPr fontId="1"/>
  </si>
  <si>
    <t>第５５回　全国中学校バスケットボール大会　参加申込書</t>
    <rPh sb="0" eb="1">
      <t>ダイ</t>
    </rPh>
    <rPh sb="3" eb="4">
      <t>カイ</t>
    </rPh>
    <rPh sb="5" eb="7">
      <t>ゼンコク</t>
    </rPh>
    <rPh sb="7" eb="10">
      <t>チュウガッコウ</t>
    </rPh>
    <rPh sb="18" eb="20">
      <t>タイカイ</t>
    </rPh>
    <rPh sb="21" eb="23">
      <t>サンカ</t>
    </rPh>
    <rPh sb="23" eb="26">
      <t>モウシコミショ</t>
    </rPh>
    <phoneticPr fontId="1"/>
  </si>
  <si>
    <t>令和 ７ 年 ８ 月</t>
    <rPh sb="0" eb="2">
      <t>レイワ</t>
    </rPh>
    <rPh sb="5" eb="6">
      <t>ネン</t>
    </rPh>
    <rPh sb="9" eb="10">
      <t>ガツ</t>
    </rPh>
    <phoneticPr fontId="1"/>
  </si>
  <si>
    <t>〒８９０－００２４　鹿児島市明和２丁目２番１号　鹿児島市立明和中学校 内</t>
    <rPh sb="10" eb="14">
      <t>カゴシマシ</t>
    </rPh>
    <rPh sb="14" eb="16">
      <t>メイワ</t>
    </rPh>
    <rPh sb="17" eb="19">
      <t>チョウメ</t>
    </rPh>
    <rPh sb="20" eb="21">
      <t>バン</t>
    </rPh>
    <rPh sb="22" eb="23">
      <t>ゴウ</t>
    </rPh>
    <rPh sb="24" eb="27">
      <t>カゴシマ</t>
    </rPh>
    <rPh sb="27" eb="29">
      <t>シリツ</t>
    </rPh>
    <rPh sb="29" eb="31">
      <t>メイワ</t>
    </rPh>
    <rPh sb="31" eb="34">
      <t>チュウガッコウ</t>
    </rPh>
    <rPh sb="35" eb="36">
      <t>ウチ</t>
    </rPh>
    <phoneticPr fontId="1"/>
  </si>
  <si>
    <t>第５５回全国中学校バスケットボール大会　　鹿児島県実行委員会</t>
    <rPh sb="21" eb="25">
      <t>カゴシマケン</t>
    </rPh>
    <rPh sb="25" eb="30">
      <t>ジッコウイインカイ</t>
    </rPh>
    <phoneticPr fontId="1"/>
  </si>
  <si>
    <t>　バスケットボール競技実行委員長　　加世田　学</t>
    <rPh sb="9" eb="11">
      <t>キョウギ</t>
    </rPh>
    <rPh sb="11" eb="13">
      <t>ジッコウ</t>
    </rPh>
    <rPh sb="13" eb="16">
      <t>イインチョウ</t>
    </rPh>
    <rPh sb="15" eb="16">
      <t>チョウ</t>
    </rPh>
    <rPh sb="18" eb="21">
      <t>カセダ</t>
    </rPh>
    <rPh sb="22" eb="23">
      <t>マナブ</t>
    </rPh>
    <phoneticPr fontId="1"/>
  </si>
  <si>
    <t>　　　　　　　　　 　　　 E-mailアドレス ： zenchu2025kago.basket@gmail.com</t>
    <phoneticPr fontId="31"/>
  </si>
  <si>
    <t>　大会期間中は、大会実行委員会から支給する「ＩＤカード」を掛けていただきます。</t>
    <rPh sb="3" eb="5">
      <t>キカン</t>
    </rPh>
    <rPh sb="5" eb="6">
      <t>チュウ</t>
    </rPh>
    <phoneticPr fontId="1"/>
  </si>
  <si>
    <t>令和７年度全国中学校体育大会</t>
    <phoneticPr fontId="1"/>
  </si>
  <si>
    <t>第５５回全国中学校バスケットボール大会</t>
    <phoneticPr fontId="1"/>
  </si>
  <si>
    <t>令和７年６月</t>
    <rPh sb="0" eb="2">
      <t>レイワ</t>
    </rPh>
    <rPh sb="3" eb="4">
      <t>ネン</t>
    </rPh>
    <phoneticPr fontId="31"/>
  </si>
  <si>
    <t>※トレーナーは任意の傷害保険等に加入することを推奨します。加入手続きは、トレーナーが行い、費用は原則として自己負担とする。</t>
    <rPh sb="7" eb="9">
      <t>ニンイ</t>
    </rPh>
    <rPh sb="10" eb="12">
      <t>ショウガイ</t>
    </rPh>
    <rPh sb="12" eb="14">
      <t>ホケン</t>
    </rPh>
    <rPh sb="14" eb="15">
      <t>トウ</t>
    </rPh>
    <rPh sb="16" eb="18">
      <t>カニュウ</t>
    </rPh>
    <rPh sb="23" eb="25">
      <t>スイショウ</t>
    </rPh>
    <rPh sb="29" eb="31">
      <t>カニュウ</t>
    </rPh>
    <rPh sb="31" eb="33">
      <t>テツヅ</t>
    </rPh>
    <rPh sb="42" eb="43">
      <t>オコナ</t>
    </rPh>
    <rPh sb="45" eb="47">
      <t>ヒヨウ</t>
    </rPh>
    <rPh sb="48" eb="50">
      <t>ゲンソク</t>
    </rPh>
    <rPh sb="53" eb="55">
      <t>ジコ</t>
    </rPh>
    <rPh sb="55" eb="57">
      <t>フタン</t>
    </rPh>
    <phoneticPr fontId="1"/>
  </si>
  <si>
    <t>令和７年８月２1日（木）  ９：００～１２：００</t>
    <rPh sb="10" eb="11">
      <t>キ</t>
    </rPh>
    <phoneticPr fontId="33"/>
  </si>
  <si>
    <t>サンアリーナせんだい　　西原商会アリーナ</t>
    <rPh sb="12" eb="16">
      <t>ニシハラショウカイ</t>
    </rPh>
    <phoneticPr fontId="33"/>
  </si>
  <si>
    <t>令和７年８月２０日（水）  １３：１０～１８：１０</t>
    <rPh sb="0" eb="2">
      <t>レイワ</t>
    </rPh>
    <rPh sb="3" eb="4">
      <t>ネン</t>
    </rPh>
    <rPh sb="5" eb="6">
      <t>ガツ</t>
    </rPh>
    <rPh sb="8" eb="9">
      <t>ニチ</t>
    </rPh>
    <rPh sb="10" eb="11">
      <t>スイ</t>
    </rPh>
    <phoneticPr fontId="33"/>
  </si>
  <si>
    <t>サンアリーナせんだい　　西原商会アリーナ</t>
    <phoneticPr fontId="1"/>
  </si>
  <si>
    <t>※外字が使用できるのは大会プログラムの紙面上のみです。ホームページ上、スコアシート上は外字ではなくデータ入力していただいている漢字で代用します。</t>
    <rPh sb="1" eb="3">
      <t>ガイジ</t>
    </rPh>
    <rPh sb="4" eb="6">
      <t>シヨウ</t>
    </rPh>
    <rPh sb="11" eb="13">
      <t>タイカイ</t>
    </rPh>
    <rPh sb="19" eb="21">
      <t>シメン</t>
    </rPh>
    <rPh sb="21" eb="22">
      <t>ジョウ</t>
    </rPh>
    <rPh sb="33" eb="34">
      <t>ジョウ</t>
    </rPh>
    <rPh sb="41" eb="42">
      <t>ジョウ</t>
    </rPh>
    <rPh sb="43" eb="45">
      <t>ガイジ</t>
    </rPh>
    <rPh sb="52" eb="54">
      <t>ニュウリョク</t>
    </rPh>
    <rPh sb="63" eb="65">
      <t>カンジ</t>
    </rPh>
    <rPh sb="66" eb="68">
      <t>ダイヨウ</t>
    </rPh>
    <phoneticPr fontId="1"/>
  </si>
  <si>
    <t>※公式練習は、８月２１日（木）の９：００～１２：００の間に５０分の練習を、全チームに割り当てますので、希望届の提出は必要ありません。</t>
    <rPh sb="8" eb="9">
      <t>ガツ</t>
    </rPh>
    <rPh sb="11" eb="12">
      <t>ニチ</t>
    </rPh>
    <rPh sb="13" eb="14">
      <t>キ</t>
    </rPh>
    <rPh sb="31" eb="32">
      <t>フン</t>
    </rPh>
    <rPh sb="33" eb="35">
      <t>レンシュウ</t>
    </rPh>
    <rPh sb="37" eb="38">
      <t>ゼン</t>
    </rPh>
    <rPh sb="42" eb="43">
      <t>ワ</t>
    </rPh>
    <rPh sb="44" eb="45">
      <t>ア</t>
    </rPh>
    <rPh sb="51" eb="53">
      <t>キボウ</t>
    </rPh>
    <rPh sb="53" eb="54">
      <t>トド</t>
    </rPh>
    <rPh sb="55" eb="57">
      <t>テイシュツ</t>
    </rPh>
    <rPh sb="58" eb="60">
      <t>ヒツヨウ</t>
    </rPh>
    <phoneticPr fontId="1"/>
  </si>
  <si>
    <t>（公財）日本中学校体育連盟設立７０周年記念</t>
    <rPh sb="1" eb="3">
      <t>コウザイ</t>
    </rPh>
    <rPh sb="4" eb="9">
      <t>ニホンチュウガッコウ</t>
    </rPh>
    <rPh sb="9" eb="13">
      <t>タイイクレンメイ</t>
    </rPh>
    <rPh sb="13" eb="15">
      <t>セツリツ</t>
    </rPh>
    <rPh sb="17" eb="21">
      <t>シュウネンキネン</t>
    </rPh>
    <phoneticPr fontId="1"/>
  </si>
  <si>
    <t>鹿児島市立</t>
    <rPh sb="0" eb="5">
      <t>カゴシマシリツ</t>
    </rPh>
    <phoneticPr fontId="1"/>
  </si>
  <si>
    <t>カゴシマシリツ</t>
    <phoneticPr fontId="1"/>
  </si>
  <si>
    <t>明和中学校</t>
    <rPh sb="0" eb="2">
      <t>メイワ</t>
    </rPh>
    <rPh sb="2" eb="5">
      <t>チュウガッコウ</t>
    </rPh>
    <phoneticPr fontId="1"/>
  </si>
  <si>
    <t>メイワチュウガッコウ</t>
    <phoneticPr fontId="1"/>
  </si>
  <si>
    <t>例　明和</t>
    <rPh sb="0" eb="1">
      <t>レイ</t>
    </rPh>
    <rPh sb="2" eb="4">
      <t>メイワ</t>
    </rPh>
    <phoneticPr fontId="1"/>
  </si>
  <si>
    <t xml:space="preserve">　外部指導者がいる場合はこの書類を作成して、ブロック大会代表者会議等で提出してください。
　大会要項では各ブロック大会の代表決定時期を考慮し、提出締切を8月12日(火) としていますが、プログラム・ＨＰ作成の都合上、申込書類の事前提出に何卒ご協力ください。
</t>
    <rPh sb="1" eb="3">
      <t>ガイブ</t>
    </rPh>
    <rPh sb="3" eb="6">
      <t>シドウシャ</t>
    </rPh>
    <rPh sb="9" eb="11">
      <t>バアイ</t>
    </rPh>
    <rPh sb="14" eb="16">
      <t>ショルイ</t>
    </rPh>
    <rPh sb="17" eb="19">
      <t>サクセイ</t>
    </rPh>
    <rPh sb="26" eb="28">
      <t>タイカイ</t>
    </rPh>
    <rPh sb="28" eb="31">
      <t>ダイヒョウシャ</t>
    </rPh>
    <rPh sb="31" eb="33">
      <t>カイギ</t>
    </rPh>
    <rPh sb="33" eb="34">
      <t>トウ</t>
    </rPh>
    <rPh sb="35" eb="37">
      <t>テイシュツ</t>
    </rPh>
    <rPh sb="82" eb="83">
      <t>ヒ</t>
    </rPh>
    <phoneticPr fontId="1"/>
  </si>
  <si>
    <t>　希望練習を希望する場合はこの書類を作成して、８月１２日(火)１２時までに実行委員会事務局にFAXで提出してください。</t>
    <rPh sb="1" eb="3">
      <t>キボウ</t>
    </rPh>
    <rPh sb="3" eb="5">
      <t>レンシュウ</t>
    </rPh>
    <rPh sb="6" eb="8">
      <t>キボウ</t>
    </rPh>
    <rPh sb="10" eb="12">
      <t>バアイ</t>
    </rPh>
    <rPh sb="15" eb="17">
      <t>ショルイ</t>
    </rPh>
    <rPh sb="18" eb="20">
      <t>サクセイ</t>
    </rPh>
    <rPh sb="24" eb="25">
      <t>ガツ</t>
    </rPh>
    <rPh sb="27" eb="28">
      <t>ニチ</t>
    </rPh>
    <rPh sb="29" eb="30">
      <t>ヒ</t>
    </rPh>
    <rPh sb="37" eb="39">
      <t>ジッコウ</t>
    </rPh>
    <rPh sb="39" eb="42">
      <t>イインカイ</t>
    </rPh>
    <rPh sb="42" eb="45">
      <t>ジムキョク</t>
    </rPh>
    <rPh sb="50" eb="52">
      <t>テイシュツ</t>
    </rPh>
    <phoneticPr fontId="1"/>
  </si>
  <si>
    <t>　プログラムを事前申込する場合はこの書類を作成して、８月１２日(火)正午１２時までに実行委員会事務局までFAXで提出してください。</t>
    <rPh sb="7" eb="9">
      <t>ジゼン</t>
    </rPh>
    <rPh sb="9" eb="11">
      <t>モウシコミ</t>
    </rPh>
    <rPh sb="13" eb="15">
      <t>バアイ</t>
    </rPh>
    <rPh sb="18" eb="20">
      <t>ショルイ</t>
    </rPh>
    <rPh sb="21" eb="23">
      <t>サクセイ</t>
    </rPh>
    <rPh sb="32" eb="33">
      <t>ヒ</t>
    </rPh>
    <rPh sb="34" eb="36">
      <t>ショウゴ</t>
    </rPh>
    <phoneticPr fontId="1"/>
  </si>
  <si>
    <t>プログラム印刷に反映されるのは8月12日(火)正午12時まで。校長印を押印した原本は代表者会議受付で提出する。</t>
    <rPh sb="5" eb="7">
      <t>インサツ</t>
    </rPh>
    <rPh sb="8" eb="10">
      <t>ハンエイ</t>
    </rPh>
    <rPh sb="16" eb="17">
      <t>ガツ</t>
    </rPh>
    <rPh sb="19" eb="20">
      <t>ニチ</t>
    </rPh>
    <rPh sb="21" eb="22">
      <t>ヒ</t>
    </rPh>
    <rPh sb="23" eb="25">
      <t>ショウゴ</t>
    </rPh>
    <rPh sb="27" eb="28">
      <t>ジ</t>
    </rPh>
    <rPh sb="31" eb="34">
      <t>コウチョウイン</t>
    </rPh>
    <rPh sb="35" eb="37">
      <t>オウイン</t>
    </rPh>
    <rPh sb="39" eb="41">
      <t>ゲンポン</t>
    </rPh>
    <rPh sb="42" eb="45">
      <t>ダイヒョウシャ</t>
    </rPh>
    <rPh sb="45" eb="47">
      <t>カイギ</t>
    </rPh>
    <rPh sb="47" eb="49">
      <t>ウケツケ</t>
    </rPh>
    <rPh sb="50" eb="52">
      <t>テイシュツ</t>
    </rPh>
    <phoneticPr fontId="1"/>
  </si>
  <si>
    <t xml:space="preserve">   　　　8/12　正午12時締め切りです。</t>
    <rPh sb="11" eb="13">
      <t>ショウゴ</t>
    </rPh>
    <rPh sb="15" eb="16">
      <t>ジ</t>
    </rPh>
    <rPh sb="16" eb="17">
      <t>シ</t>
    </rPh>
    <rPh sb="18" eb="19">
      <t>キ</t>
    </rPh>
    <phoneticPr fontId="1"/>
  </si>
  <si>
    <t>　チームトレーナーがいる場合はこの書類を作成して、ブロック大会代表者会議等で提出してください。
　大会要項では各ブロック大会の代表決定時期を考慮し、提出締切を8月12日(火) としていますが、プログラム・ＨＰ作成の都合上、申込書類の事前提出に何卒ご協力ください。</t>
    <rPh sb="12" eb="14">
      <t>バアイ</t>
    </rPh>
    <rPh sb="17" eb="19">
      <t>ショルイ</t>
    </rPh>
    <rPh sb="20" eb="22">
      <t>サクセイ</t>
    </rPh>
    <rPh sb="29" eb="31">
      <t>タイカイ</t>
    </rPh>
    <rPh sb="31" eb="34">
      <t>ダイヒョウシャ</t>
    </rPh>
    <rPh sb="34" eb="36">
      <t>カイギ</t>
    </rPh>
    <rPh sb="36" eb="37">
      <t>トウ</t>
    </rPh>
    <rPh sb="38" eb="40">
      <t>テイシュツ</t>
    </rPh>
    <rPh sb="85" eb="86">
      <t>ヒ</t>
    </rPh>
    <phoneticPr fontId="1"/>
  </si>
  <si>
    <t>中学校長・代表者</t>
    <rPh sb="0" eb="3">
      <t>チュウガッコウ</t>
    </rPh>
    <rPh sb="3" eb="4">
      <t>チョウ</t>
    </rPh>
    <rPh sb="5" eb="7">
      <t>ダイヒョウ</t>
    </rPh>
    <rPh sb="7" eb="8">
      <t>モノ</t>
    </rPh>
    <phoneticPr fontId="1"/>
  </si>
  <si>
    <t>　ご質問等がありましたら以下までお問い合わせください。</t>
    <rPh sb="2" eb="4">
      <t>シツモン</t>
    </rPh>
    <rPh sb="4" eb="5">
      <t>トウ</t>
    </rPh>
    <rPh sb="12" eb="14">
      <t>イカ</t>
    </rPh>
    <rPh sb="17" eb="18">
      <t>ト</t>
    </rPh>
    <rPh sb="19" eb="20">
      <t>ア</t>
    </rPh>
    <phoneticPr fontId="31"/>
  </si>
  <si>
    <t>チーム代表者　 様</t>
    <rPh sb="3" eb="6">
      <t>ダイヒョウシャ</t>
    </rPh>
    <rPh sb="8" eb="9">
      <t>サマ</t>
    </rPh>
    <phoneticPr fontId="1"/>
  </si>
  <si>
    <t>外部指導者（コーチ）が　いる場合のみ記入</t>
    <rPh sb="0" eb="2">
      <t>ガイブ</t>
    </rPh>
    <rPh sb="2" eb="5">
      <t>シドウシャ</t>
    </rPh>
    <rPh sb="14" eb="16">
      <t>バアイ</t>
    </rPh>
    <rPh sb="18" eb="20">
      <t>キニュウ</t>
    </rPh>
    <phoneticPr fontId="1"/>
  </si>
  <si>
    <t>※　上述の者は、本大会の参加申し込みに際し、大会要項に記載の内容を確認し、同意を得ています。
　また、宿泊については、宿泊要項を厳守し申し込みます。</t>
    <rPh sb="2" eb="4">
      <t>ジョウジュツ</t>
    </rPh>
    <rPh sb="5" eb="6">
      <t>モノ</t>
    </rPh>
    <rPh sb="8" eb="9">
      <t>ホン</t>
    </rPh>
    <rPh sb="9" eb="11">
      <t>タイカイ</t>
    </rPh>
    <rPh sb="12" eb="14">
      <t>サンカ</t>
    </rPh>
    <rPh sb="14" eb="15">
      <t>モウ</t>
    </rPh>
    <rPh sb="16" eb="17">
      <t>コ</t>
    </rPh>
    <rPh sb="19" eb="20">
      <t>サイ</t>
    </rPh>
    <rPh sb="22" eb="26">
      <t>タイカイヨウコウ</t>
    </rPh>
    <rPh sb="27" eb="29">
      <t>キサイ</t>
    </rPh>
    <rPh sb="30" eb="32">
      <t>ナイヨウ</t>
    </rPh>
    <rPh sb="33" eb="35">
      <t>カクニン</t>
    </rPh>
    <rPh sb="37" eb="39">
      <t>ドウイ</t>
    </rPh>
    <rPh sb="40" eb="41">
      <t>エ</t>
    </rPh>
    <rPh sb="51" eb="53">
      <t>シュクハク</t>
    </rPh>
    <rPh sb="59" eb="61">
      <t>シュクハク</t>
    </rPh>
    <rPh sb="61" eb="63">
      <t>ヨウコウ</t>
    </rPh>
    <rPh sb="64" eb="66">
      <t>ゲンシュ</t>
    </rPh>
    <rPh sb="67" eb="68">
      <t>モウ</t>
    </rPh>
    <rPh sb="69" eb="70">
      <t>コ</t>
    </rPh>
    <phoneticPr fontId="1"/>
  </si>
  <si>
    <t>第５５回全国中学校バスケットボール大会 鹿児島県実行委員会　会長　様</t>
    <rPh sb="0" eb="1">
      <t>ダイ</t>
    </rPh>
    <rPh sb="3" eb="4">
      <t>カイ</t>
    </rPh>
    <rPh sb="4" eb="6">
      <t>ゼンコク</t>
    </rPh>
    <rPh sb="6" eb="9">
      <t>チュウガッコウ</t>
    </rPh>
    <rPh sb="17" eb="19">
      <t>タイカイ</t>
    </rPh>
    <rPh sb="20" eb="24">
      <t>カゴシマケン</t>
    </rPh>
    <rPh sb="24" eb="26">
      <t>ジッコウ</t>
    </rPh>
    <rPh sb="26" eb="29">
      <t>イインカイ</t>
    </rPh>
    <rPh sb="30" eb="32">
      <t>カイチョウ</t>
    </rPh>
    <rPh sb="33" eb="34">
      <t>サマ</t>
    </rPh>
    <phoneticPr fontId="1"/>
  </si>
  <si>
    <t>上述の者は、本校在学生徒・チームに所属する生徒で標記大会に出場することを承認します。</t>
    <rPh sb="0" eb="2">
      <t>ジョウジュツ</t>
    </rPh>
    <rPh sb="3" eb="4">
      <t>モノ</t>
    </rPh>
    <rPh sb="6" eb="8">
      <t>ホンコウ</t>
    </rPh>
    <rPh sb="8" eb="9">
      <t>ザイ</t>
    </rPh>
    <rPh sb="9" eb="10">
      <t>ガク</t>
    </rPh>
    <rPh sb="10" eb="12">
      <t>セイト</t>
    </rPh>
    <rPh sb="17" eb="19">
      <t>ショゾク</t>
    </rPh>
    <rPh sb="21" eb="23">
      <t>セイト</t>
    </rPh>
    <rPh sb="24" eb="26">
      <t>ヒョウキ</t>
    </rPh>
    <rPh sb="26" eb="27">
      <t>ダイ</t>
    </rPh>
    <rPh sb="27" eb="28">
      <t>カイ</t>
    </rPh>
    <rPh sb="29" eb="31">
      <t>シュツジョウ</t>
    </rPh>
    <rPh sb="36" eb="38">
      <t>ショウニン</t>
    </rPh>
    <phoneticPr fontId="1"/>
  </si>
  <si>
    <t>外部指導者確認書（校長承認書）の提出について</t>
    <phoneticPr fontId="33"/>
  </si>
  <si>
    <t>即ち、外部指導者については、出場校の校長・教員以外でもよいとしております。</t>
    <rPh sb="0" eb="1">
      <t>スナワ</t>
    </rPh>
    <rPh sb="3" eb="8">
      <t>ガイブシドウシャ</t>
    </rPh>
    <rPh sb="14" eb="17">
      <t>シュツジョウコウ</t>
    </rPh>
    <rPh sb="18" eb="20">
      <t>コウチョウ</t>
    </rPh>
    <rPh sb="21" eb="23">
      <t>キョウイン</t>
    </rPh>
    <rPh sb="23" eb="25">
      <t>イガイ</t>
    </rPh>
    <phoneticPr fontId="1"/>
  </si>
  <si>
    <t>　外部指導者の資格を正しく確認し、トラブルを防止するため、「外部指導者確認書（校長承認書）」（様式３）を大会実行委員会に提出していただきます。</t>
    <phoneticPr fontId="1"/>
  </si>
  <si>
    <t>※外部指導者は任意の傷害保険に加入することを推奨します。加入手続きは、外部指導者が行い、費用は原則として自己負担となります。</t>
    <rPh sb="1" eb="3">
      <t>ガイブ</t>
    </rPh>
    <rPh sb="3" eb="6">
      <t>シドウシャ</t>
    </rPh>
    <rPh sb="7" eb="9">
      <t>ニンイ</t>
    </rPh>
    <rPh sb="10" eb="12">
      <t>ショウガイ</t>
    </rPh>
    <rPh sb="12" eb="14">
      <t>ホケン</t>
    </rPh>
    <rPh sb="15" eb="17">
      <t>カニュウ</t>
    </rPh>
    <rPh sb="22" eb="24">
      <t>スイショウ</t>
    </rPh>
    <rPh sb="28" eb="30">
      <t>カニュウ</t>
    </rPh>
    <rPh sb="30" eb="32">
      <t>テツヅ</t>
    </rPh>
    <rPh sb="35" eb="37">
      <t>ガイブ</t>
    </rPh>
    <rPh sb="37" eb="40">
      <t>シドウシャ</t>
    </rPh>
    <rPh sb="41" eb="42">
      <t>オコナ</t>
    </rPh>
    <rPh sb="44" eb="45">
      <t>ヒ</t>
    </rPh>
    <rPh sb="45" eb="46">
      <t>ヨウ</t>
    </rPh>
    <rPh sb="47" eb="49">
      <t>ゲンソク</t>
    </rPh>
    <rPh sb="52" eb="54">
      <t>ジコ</t>
    </rPh>
    <rPh sb="54" eb="56">
      <t>フタン</t>
    </rPh>
    <phoneticPr fontId="1"/>
  </si>
  <si>
    <t>なお、ご不明な点がございましたら、以下にお問い合わせください。</t>
    <rPh sb="17" eb="19">
      <t>イカ</t>
    </rPh>
    <phoneticPr fontId="1"/>
  </si>
  <si>
    <t>鹿児島県実行委員会　 会長　 𠮷 岡　一 徳</t>
    <rPh sb="0" eb="4">
      <t>カゴシマケン</t>
    </rPh>
    <rPh sb="18" eb="19">
      <t>オカ</t>
    </rPh>
    <rPh sb="20" eb="21">
      <t>イチ</t>
    </rPh>
    <rPh sb="22" eb="23">
      <t>トク</t>
    </rPh>
    <phoneticPr fontId="1"/>
  </si>
  <si>
    <t>外部指導者確認書（校長承認書）</t>
    <phoneticPr fontId="1"/>
  </si>
  <si>
    <t>　以下の者を、本校が「令和７年度全国中学校体育大会 第５５回全国中学校</t>
    <rPh sb="1" eb="3">
      <t>イカ</t>
    </rPh>
    <rPh sb="11" eb="13">
      <t>レイワ</t>
    </rPh>
    <phoneticPr fontId="1"/>
  </si>
  <si>
    <t>チーム代表者　 様</t>
    <phoneticPr fontId="1"/>
  </si>
  <si>
    <t>　以下の者を、本校が「令和７年度全国中学校体育大会　第５５回全国中学校</t>
    <rPh sb="1" eb="3">
      <t>イカ</t>
    </rPh>
    <rPh sb="11" eb="13">
      <t>レイワ</t>
    </rPh>
    <phoneticPr fontId="1"/>
  </si>
  <si>
    <t>第５５回全国中学校バスケットボール大会 鹿児島県実行委員会　 御中（ＦＡＸ 099－282－0166）</t>
    <rPh sb="0" eb="1">
      <t>ダイ</t>
    </rPh>
    <rPh sb="3" eb="4">
      <t>カイ</t>
    </rPh>
    <rPh sb="4" eb="6">
      <t>ゼンコク</t>
    </rPh>
    <rPh sb="6" eb="9">
      <t>チュウガッコウ</t>
    </rPh>
    <rPh sb="17" eb="19">
      <t>タイカイ</t>
    </rPh>
    <rPh sb="20" eb="24">
      <t>カゴシマケン</t>
    </rPh>
    <rPh sb="24" eb="26">
      <t>ジッコウ</t>
    </rPh>
    <rPh sb="26" eb="29">
      <t>イインカイ</t>
    </rPh>
    <rPh sb="31" eb="33">
      <t>オンチュウ</t>
    </rPh>
    <phoneticPr fontId="1"/>
  </si>
  <si>
    <t>第55回全国中学校バスケットボール大会 鹿児島県実行委員会　会長　様</t>
    <rPh sb="0" eb="1">
      <t>ダイ</t>
    </rPh>
    <rPh sb="3" eb="4">
      <t>カイ</t>
    </rPh>
    <rPh sb="4" eb="6">
      <t>ゼンコク</t>
    </rPh>
    <rPh sb="6" eb="9">
      <t>チュウガッコウ</t>
    </rPh>
    <rPh sb="17" eb="19">
      <t>タイカイ</t>
    </rPh>
    <rPh sb="20" eb="24">
      <t>カゴシマケン</t>
    </rPh>
    <rPh sb="24" eb="26">
      <t>ジッコウ</t>
    </rPh>
    <rPh sb="26" eb="29">
      <t>イインカイ</t>
    </rPh>
    <rPh sb="30" eb="32">
      <t>カイチョウ</t>
    </rPh>
    <rPh sb="33" eb="34">
      <t>サマ</t>
    </rPh>
    <phoneticPr fontId="1"/>
  </si>
  <si>
    <t>上述のメンバー変更を承認します。</t>
    <rPh sb="0" eb="2">
      <t>ジョウジュツ</t>
    </rPh>
    <rPh sb="7" eb="9">
      <t>ヘンコウ</t>
    </rPh>
    <rPh sb="10" eb="12">
      <t>ショウニン</t>
    </rPh>
    <phoneticPr fontId="1"/>
  </si>
  <si>
    <t>　貴チームの標記大会参加にあたって、以下の要領で公式練習・希望練習を設定しております。
　公式練習は全参加チームを対象に割り当てます。ただし、必ずコートを使用しなければならないものではありません。
　希望練習は練習を希望するチームにのみ割り当てます。練習を希望する場合は「希望練習届」（様式６）を提出してください。</t>
    <rPh sb="18" eb="20">
      <t>イカ</t>
    </rPh>
    <rPh sb="24" eb="26">
      <t>コウシキ</t>
    </rPh>
    <rPh sb="26" eb="28">
      <t>レンシュウ</t>
    </rPh>
    <rPh sb="29" eb="31">
      <t>キボウ</t>
    </rPh>
    <rPh sb="31" eb="33">
      <t>レンシュウ</t>
    </rPh>
    <rPh sb="34" eb="36">
      <t>セッテイ</t>
    </rPh>
    <rPh sb="45" eb="47">
      <t>コウシキ</t>
    </rPh>
    <rPh sb="47" eb="49">
      <t>レンシュウ</t>
    </rPh>
    <rPh sb="50" eb="51">
      <t>ゼン</t>
    </rPh>
    <rPh sb="51" eb="53">
      <t>サンカ</t>
    </rPh>
    <rPh sb="57" eb="59">
      <t>タイショウ</t>
    </rPh>
    <rPh sb="60" eb="61">
      <t>ワ</t>
    </rPh>
    <rPh sb="62" eb="63">
      <t>ア</t>
    </rPh>
    <rPh sb="71" eb="72">
      <t>カナラ</t>
    </rPh>
    <rPh sb="77" eb="79">
      <t>シヨウ</t>
    </rPh>
    <rPh sb="100" eb="102">
      <t>キボウ</t>
    </rPh>
    <rPh sb="102" eb="104">
      <t>レンシュウ</t>
    </rPh>
    <rPh sb="105" eb="107">
      <t>レンシュウ</t>
    </rPh>
    <rPh sb="108" eb="110">
      <t>キボウ</t>
    </rPh>
    <rPh sb="118" eb="119">
      <t>ワ</t>
    </rPh>
    <rPh sb="120" eb="121">
      <t>ア</t>
    </rPh>
    <rPh sb="125" eb="127">
      <t>レンシュウ</t>
    </rPh>
    <rPh sb="128" eb="130">
      <t>キボウ</t>
    </rPh>
    <rPh sb="132" eb="134">
      <t>バアイ</t>
    </rPh>
    <rPh sb="136" eb="138">
      <t>キボウ</t>
    </rPh>
    <rPh sb="138" eb="140">
      <t>レンシュウ</t>
    </rPh>
    <rPh sb="140" eb="141">
      <t>トドケ</t>
    </rPh>
    <rPh sb="143" eb="145">
      <t>ヨウシキ</t>
    </rPh>
    <rPh sb="148" eb="150">
      <t>テイシュツ</t>
    </rPh>
    <phoneticPr fontId="33"/>
  </si>
  <si>
    <t>※大会事務局では、上述以外の練習場所及び練習時間の斡旋は致しません。</t>
    <rPh sb="1" eb="3">
      <t>タイカイ</t>
    </rPh>
    <rPh sb="3" eb="6">
      <t>ジムキョク</t>
    </rPh>
    <rPh sb="9" eb="11">
      <t>ジョウジュツ</t>
    </rPh>
    <rPh sb="11" eb="13">
      <t>イガイ</t>
    </rPh>
    <rPh sb="14" eb="16">
      <t>レンシュウ</t>
    </rPh>
    <rPh sb="16" eb="18">
      <t>バショ</t>
    </rPh>
    <rPh sb="18" eb="19">
      <t>オヨ</t>
    </rPh>
    <rPh sb="20" eb="22">
      <t>レンシュウ</t>
    </rPh>
    <rPh sb="22" eb="24">
      <t>ジカン</t>
    </rPh>
    <rPh sb="25" eb="27">
      <t>アッセン</t>
    </rPh>
    <rPh sb="28" eb="29">
      <t>イタ</t>
    </rPh>
    <phoneticPr fontId="1"/>
  </si>
  <si>
    <t>※希望練習は、８月２０日（水）の１３：１０～１８：１０の間に原則５０分の練習を、希望届提出チームに割り当てます。</t>
    <rPh sb="1" eb="3">
      <t>キボウ</t>
    </rPh>
    <rPh sb="3" eb="5">
      <t>レンシュウ</t>
    </rPh>
    <rPh sb="8" eb="9">
      <t>ガツ</t>
    </rPh>
    <rPh sb="11" eb="12">
      <t>ニチ</t>
    </rPh>
    <rPh sb="13" eb="14">
      <t>スイ</t>
    </rPh>
    <rPh sb="28" eb="29">
      <t>マ</t>
    </rPh>
    <rPh sb="30" eb="32">
      <t>ゲンソク</t>
    </rPh>
    <rPh sb="34" eb="35">
      <t>フン</t>
    </rPh>
    <rPh sb="36" eb="38">
      <t>レンシュウ</t>
    </rPh>
    <rPh sb="40" eb="42">
      <t>キボウ</t>
    </rPh>
    <rPh sb="42" eb="43">
      <t>トドケ</t>
    </rPh>
    <rPh sb="43" eb="44">
      <t>テイ</t>
    </rPh>
    <rPh sb="44" eb="45">
      <t>デ</t>
    </rPh>
    <rPh sb="49" eb="50">
      <t>ワ</t>
    </rPh>
    <rPh sb="51" eb="52">
      <t>ア</t>
    </rPh>
    <phoneticPr fontId="1"/>
  </si>
  <si>
    <t>鹿児島県実行委員会　会 長　𠮷 岡　一 徳　</t>
    <rPh sb="0" eb="4">
      <t>カゴシマケン</t>
    </rPh>
    <rPh sb="4" eb="9">
      <t>ジッコウイインカイ</t>
    </rPh>
    <rPh sb="10" eb="11">
      <t>カイ</t>
    </rPh>
    <rPh sb="12" eb="13">
      <t>ナガ</t>
    </rPh>
    <rPh sb="17" eb="18">
      <t>オカ</t>
    </rPh>
    <rPh sb="19" eb="20">
      <t>イチ</t>
    </rPh>
    <rPh sb="21" eb="22">
      <t>トク</t>
    </rPh>
    <phoneticPr fontId="31"/>
  </si>
  <si>
    <t>　　　　　　　　　　　　　携 帯 T E L    ： 070-8949-5714　　FAX ： 099-282-0166</t>
    <rPh sb="13" eb="14">
      <t>ケイ</t>
    </rPh>
    <rPh sb="15" eb="16">
      <t>オビ</t>
    </rPh>
    <phoneticPr fontId="31"/>
  </si>
  <si>
    <t xml:space="preserve">           ブロック大会「代表者会議」にて、ブロック競技部長に下記の①～⑥を提出してください。
           ※ ③④は必要なチームのみ</t>
    <phoneticPr fontId="1"/>
  </si>
  <si>
    <t xml:space="preserve">外部指導者確認書（校長承認書）　※写真２枚添付 </t>
    <phoneticPr fontId="31"/>
  </si>
  <si>
    <t>メール
アドレス</t>
    <phoneticPr fontId="1"/>
  </si>
  <si>
    <t>　貴校生徒及びチームが標記大会の出場に際して、外部指導者を帯同させる場合には、以下の点に留意してご提出願います。</t>
    <rPh sb="11" eb="13">
      <t>ヒョウキ</t>
    </rPh>
    <phoneticPr fontId="1"/>
  </si>
  <si>
    <t>　全国中学校体育大会開催基準により、「参加生徒の引率・監督は出場校の校長・教員・部活動指導員（※１）とする。外部指導者は、出場校の校長が認めた者とする。」と定めています。</t>
    <rPh sb="3" eb="6">
      <t>チュウガッコウ</t>
    </rPh>
    <rPh sb="6" eb="8">
      <t>タイイク</t>
    </rPh>
    <phoneticPr fontId="1"/>
  </si>
  <si>
    <t>［※１　「部活動指導員」とは学校教育法施行規則第78条の２に示されている者をいう。］</t>
    <phoneticPr fontId="1"/>
  </si>
  <si>
    <t>バスケットボール大会」出場に際しての外部指導者として承認しました。</t>
    <rPh sb="18" eb="20">
      <t>ガイブ</t>
    </rPh>
    <rPh sb="20" eb="23">
      <t>シドウシャ</t>
    </rPh>
    <phoneticPr fontId="1"/>
  </si>
  <si>
    <r>
      <t>　宿泊については、大会要項に</t>
    </r>
    <r>
      <rPr>
        <b/>
        <u val="double"/>
        <sz val="11"/>
        <color rgb="FF000000"/>
        <rFont val="ＭＳ Ｐ明朝"/>
        <family val="1"/>
        <charset val="128"/>
      </rPr>
      <t>『８月１２日（火）正午必着で申し込むこと。』</t>
    </r>
    <r>
      <rPr>
        <sz val="11"/>
        <color rgb="FF000000"/>
        <rFont val="ＭＳ Ｐ明朝"/>
        <family val="1"/>
        <charset val="128"/>
      </rPr>
      <t>となっていますが、全中大会出場決定後、速やかにお申し込み願います。また、指定業者を必ず通してください。</t>
    </r>
    <rPh sb="1" eb="3">
      <t>シュクハク</t>
    </rPh>
    <rPh sb="9" eb="11">
      <t>タイカイ</t>
    </rPh>
    <rPh sb="11" eb="13">
      <t>ヨウコウ</t>
    </rPh>
    <rPh sb="21" eb="22">
      <t>ヒ</t>
    </rPh>
    <rPh sb="23" eb="25">
      <t>ショウゴ</t>
    </rPh>
    <rPh sb="25" eb="27">
      <t>ヒッチャク</t>
    </rPh>
    <rPh sb="45" eb="47">
      <t>ゼンチュウ</t>
    </rPh>
    <rPh sb="47" eb="49">
      <t>タイカイ</t>
    </rPh>
    <rPh sb="49" eb="51">
      <t>シュツジョウ</t>
    </rPh>
    <rPh sb="51" eb="53">
      <t>ケッテイ</t>
    </rPh>
    <rPh sb="53" eb="54">
      <t>ゴ</t>
    </rPh>
    <rPh sb="55" eb="56">
      <t>スミ</t>
    </rPh>
    <rPh sb="60" eb="61">
      <t>モウ</t>
    </rPh>
    <rPh sb="62" eb="63">
      <t>コ</t>
    </rPh>
    <rPh sb="64" eb="65">
      <t>ネガ</t>
    </rPh>
    <rPh sb="72" eb="74">
      <t>シテイ</t>
    </rPh>
    <rPh sb="74" eb="76">
      <t>ギョウシャ</t>
    </rPh>
    <rPh sb="77" eb="78">
      <t>カナラ</t>
    </rPh>
    <rPh sb="79" eb="80">
      <t>トオ</t>
    </rPh>
    <phoneticPr fontId="31"/>
  </si>
  <si>
    <t>登録メンバーに変更がある場合は、『登録メンバー変更（様式５）』をプリントアウトし、公印を捺印した上で実行委員会事務局にＦＡＸで送信してください。原版については、８月2１日(木)の代表者会議受付時にご提出ください。なお、プログラムに変更した内容が反映されるためには８月13日(水)正午までに実行委員会事務局にＦＡＸで送信してください。</t>
    <rPh sb="0" eb="2">
      <t>トウロク</t>
    </rPh>
    <rPh sb="7" eb="9">
      <t>ヘンコウ</t>
    </rPh>
    <rPh sb="12" eb="14">
      <t>バアイ</t>
    </rPh>
    <rPh sb="17" eb="19">
      <t>トウロク</t>
    </rPh>
    <rPh sb="23" eb="25">
      <t>ヘンコウ</t>
    </rPh>
    <rPh sb="26" eb="28">
      <t>ヨウシキ</t>
    </rPh>
    <rPh sb="41" eb="43">
      <t>コウイン</t>
    </rPh>
    <rPh sb="44" eb="46">
      <t>ナツイン</t>
    </rPh>
    <rPh sb="48" eb="49">
      <t>ウエ</t>
    </rPh>
    <rPh sb="72" eb="74">
      <t>ゲンバン</t>
    </rPh>
    <rPh sb="86" eb="87">
      <t>キ</t>
    </rPh>
    <rPh sb="115" eb="117">
      <t>ヘンコウ</t>
    </rPh>
    <rPh sb="119" eb="121">
      <t>ナイヨウ</t>
    </rPh>
    <rPh sb="122" eb="124">
      <t>ハンエイ</t>
    </rPh>
    <rPh sb="132" eb="133">
      <t>ガツ</t>
    </rPh>
    <rPh sb="135" eb="136">
      <t>ニチ</t>
    </rPh>
    <rPh sb="137" eb="138">
      <t>スイ</t>
    </rPh>
    <rPh sb="139" eb="141">
      <t>ショウゴ</t>
    </rPh>
    <phoneticPr fontId="1"/>
  </si>
  <si>
    <t>学校長</t>
    <rPh sb="0" eb="3">
      <t>ガッコウチョウ</t>
    </rPh>
    <phoneticPr fontId="1"/>
  </si>
  <si>
    <t>「希望練習届」に必要事項を入力し、ＦＡＸにて大会事務局まで申し込むこと。８月１２日（火）正午必着。</t>
    <rPh sb="1" eb="3">
      <t>キボウ</t>
    </rPh>
    <rPh sb="3" eb="5">
      <t>レンシュウ</t>
    </rPh>
    <rPh sb="5" eb="6">
      <t>トド</t>
    </rPh>
    <rPh sb="8" eb="10">
      <t>ヒツヨウ</t>
    </rPh>
    <rPh sb="10" eb="12">
      <t>ジコウ</t>
    </rPh>
    <rPh sb="13" eb="15">
      <t>ニュウリョク</t>
    </rPh>
    <rPh sb="22" eb="24">
      <t>タイカイ</t>
    </rPh>
    <rPh sb="24" eb="27">
      <t>ジムキョク</t>
    </rPh>
    <rPh sb="37" eb="38">
      <t>ガツ</t>
    </rPh>
    <rPh sb="42" eb="43">
      <t>ヒ</t>
    </rPh>
    <rPh sb="44" eb="46">
      <t>ショウゴ</t>
    </rPh>
    <phoneticPr fontId="33"/>
  </si>
  <si>
    <t>サンアリーナせんだい</t>
    <phoneticPr fontId="1"/>
  </si>
  <si>
    <t>SC</t>
    <phoneticPr fontId="1"/>
  </si>
  <si>
    <t>SD</t>
    <phoneticPr fontId="1"/>
  </si>
  <si>
    <t>西原商会アリーナ</t>
    <rPh sb="0" eb="4">
      <t>ニシハラショウカイ</t>
    </rPh>
    <phoneticPr fontId="1"/>
  </si>
  <si>
    <t>NB</t>
    <phoneticPr fontId="1"/>
  </si>
  <si>
    <t>NC</t>
    <phoneticPr fontId="1"/>
  </si>
  <si>
    <t>ND</t>
    <phoneticPr fontId="1"/>
  </si>
  <si>
    <t>　第５５回全国中学校バスケットボール大会のプログラムの無償配布は各チーム１冊です。それ以外については、希望があれば有料でお分けいたします。希望されるチームはこの書類に必要事項を記入し、８月１２日（火）正午までに大会事務局へお申し込みください。
　代金については代表者会議受付でお支払いください。</t>
    <rPh sb="1" eb="2">
      <t>ダイ</t>
    </rPh>
    <rPh sb="4" eb="5">
      <t>カイ</t>
    </rPh>
    <rPh sb="5" eb="7">
      <t>ゼンコク</t>
    </rPh>
    <rPh sb="7" eb="10">
      <t>チュウガッコウ</t>
    </rPh>
    <rPh sb="18" eb="20">
      <t>タイカイ</t>
    </rPh>
    <rPh sb="27" eb="29">
      <t>ムショウ</t>
    </rPh>
    <rPh sb="29" eb="31">
      <t>ハイフ</t>
    </rPh>
    <rPh sb="32" eb="33">
      <t>カク</t>
    </rPh>
    <rPh sb="37" eb="38">
      <t>サツ</t>
    </rPh>
    <rPh sb="43" eb="45">
      <t>イガイ</t>
    </rPh>
    <rPh sb="51" eb="53">
      <t>キボウ</t>
    </rPh>
    <rPh sb="57" eb="59">
      <t>ユウリョウ</t>
    </rPh>
    <rPh sb="61" eb="62">
      <t>ワ</t>
    </rPh>
    <rPh sb="69" eb="71">
      <t>キボウ</t>
    </rPh>
    <rPh sb="80" eb="82">
      <t>ショルイ</t>
    </rPh>
    <rPh sb="83" eb="85">
      <t>ヒツヨウ</t>
    </rPh>
    <rPh sb="85" eb="87">
      <t>ジコウ</t>
    </rPh>
    <rPh sb="88" eb="90">
      <t>キニュウ</t>
    </rPh>
    <rPh sb="93" eb="94">
      <t>ガツ</t>
    </rPh>
    <rPh sb="96" eb="97">
      <t>ニチ</t>
    </rPh>
    <rPh sb="98" eb="99">
      <t>ヒ</t>
    </rPh>
    <rPh sb="100" eb="102">
      <t>ショウゴ</t>
    </rPh>
    <rPh sb="105" eb="107">
      <t>タイカイ</t>
    </rPh>
    <rPh sb="107" eb="110">
      <t>ジムキョク</t>
    </rPh>
    <rPh sb="112" eb="113">
      <t>モウ</t>
    </rPh>
    <rPh sb="114" eb="115">
      <t>コ</t>
    </rPh>
    <rPh sb="123" eb="125">
      <t>ダイキン</t>
    </rPh>
    <rPh sb="130" eb="133">
      <t>ダイヒョウシャ</t>
    </rPh>
    <rPh sb="133" eb="135">
      <t>カイギ</t>
    </rPh>
    <rPh sb="135" eb="137">
      <t>ウケツケ</t>
    </rPh>
    <rPh sb="139" eb="141">
      <t>シハラ</t>
    </rPh>
    <phoneticPr fontId="1"/>
  </si>
  <si>
    <t>登録メンバーに変更がある場合は、『登録メンバー変更（様式５）』をプリントアウトし、公印を捺印した上で実行委員会事務局にＦＡＸで送信してください。原版については、8月21日(木)の代表者会議受付時にご提出ください。
なお、プログラムに変更した内容が反映されるためには8月13日(水)正午までに実行委員会事務局にＦＡＸで送信してください。</t>
    <rPh sb="86" eb="87">
      <t>キ</t>
    </rPh>
    <rPh sb="138" eb="139">
      <t>スイ</t>
    </rPh>
    <rPh sb="140" eb="142">
      <t>ショウゴ</t>
    </rPh>
    <phoneticPr fontId="1"/>
  </si>
  <si>
    <t>　プログラム紙面上で外字使用する場合はこの書類を作成して、８月12日(火)正午までに実行委員会事務局にFAXで提出してください。</t>
    <rPh sb="6" eb="9">
      <t>シメンジョウ</t>
    </rPh>
    <rPh sb="10" eb="12">
      <t>ガイジ</t>
    </rPh>
    <rPh sb="12" eb="14">
      <t>シヨウ</t>
    </rPh>
    <rPh sb="16" eb="18">
      <t>バアイ</t>
    </rPh>
    <rPh sb="21" eb="23">
      <t>ショルイ</t>
    </rPh>
    <rPh sb="24" eb="26">
      <t>サクセイ</t>
    </rPh>
    <rPh sb="35" eb="36">
      <t>ヒ</t>
    </rPh>
    <rPh sb="37" eb="39">
      <t>ショウゴ</t>
    </rPh>
    <phoneticPr fontId="1"/>
  </si>
  <si>
    <t>　参加申込書はプリントアウトしたもの(様式１・様式２)とこのデータをブロック大会の代表者会議等でブロック長にお渡しください。その際、この参加申込のデータとチームの集合写真はメールにてブロック長に併せて提出してください。
　また、外部指導者（コーチ）確認書・チームトレーナー申請書も必要なチームは提出してください。
　大会要項では各ブロック大会の代表決定時期を考慮し、提出締切を8月12日(火)としていますが、プログラム・ＨＰ作成の都合上、申込書類の事前提出に何卒ご協力ください。
　データ入力の際、外字を使用しないでください。</t>
    <rPh sb="1" eb="3">
      <t>サンカ</t>
    </rPh>
    <rPh sb="3" eb="6">
      <t>モウシコミショ</t>
    </rPh>
    <rPh sb="38" eb="40">
      <t>タイカイ</t>
    </rPh>
    <rPh sb="41" eb="44">
      <t>ダイヒョウシャ</t>
    </rPh>
    <rPh sb="44" eb="46">
      <t>カイギ</t>
    </rPh>
    <rPh sb="46" eb="47">
      <t>トウ</t>
    </rPh>
    <rPh sb="52" eb="53">
      <t>チョウ</t>
    </rPh>
    <rPh sb="55" eb="56">
      <t>ワタ</t>
    </rPh>
    <rPh sb="64" eb="65">
      <t>サイ</t>
    </rPh>
    <rPh sb="68" eb="70">
      <t>サンカ</t>
    </rPh>
    <rPh sb="70" eb="72">
      <t>モウシコミ</t>
    </rPh>
    <rPh sb="81" eb="83">
      <t>シュウゴウ</t>
    </rPh>
    <rPh sb="83" eb="85">
      <t>シャシン</t>
    </rPh>
    <rPh sb="95" eb="96">
      <t>チョウ</t>
    </rPh>
    <rPh sb="97" eb="98">
      <t>アワ</t>
    </rPh>
    <rPh sb="100" eb="102">
      <t>テイシュツ</t>
    </rPh>
    <rPh sb="114" eb="116">
      <t>ガイブ</t>
    </rPh>
    <rPh sb="116" eb="119">
      <t>シドウシャ</t>
    </rPh>
    <rPh sb="124" eb="127">
      <t>カクニンショ</t>
    </rPh>
    <rPh sb="136" eb="139">
      <t>シンセイショ</t>
    </rPh>
    <rPh sb="140" eb="142">
      <t>ヒツヨウ</t>
    </rPh>
    <rPh sb="147" eb="149">
      <t>テイシュツ</t>
    </rPh>
    <rPh sb="189" eb="190">
      <t>ガツ</t>
    </rPh>
    <rPh sb="192" eb="193">
      <t>ニチ</t>
    </rPh>
    <rPh sb="194" eb="195">
      <t>ヒ</t>
    </rPh>
    <rPh sb="249" eb="251">
      <t>ガイジ</t>
    </rPh>
    <rPh sb="252" eb="254">
      <t>シヨウ</t>
    </rPh>
    <phoneticPr fontId="1"/>
  </si>
  <si>
    <t>『参加申込書(ｴｸｾﾙﾌｧｲﾙ)』を作成したデータを保存する。また、チーム写真を撮影し保存する。その際、ファイル名をチーム名にする。
解像度はできるだけ高く設定して撮影、保存すること。</t>
    <rPh sb="1" eb="3">
      <t>サンカ</t>
    </rPh>
    <rPh sb="3" eb="6">
      <t>モウシコミショ</t>
    </rPh>
    <rPh sb="18" eb="20">
      <t>サクセイ</t>
    </rPh>
    <rPh sb="26" eb="28">
      <t>ホゾン</t>
    </rPh>
    <rPh sb="43" eb="45">
      <t>ホゾン</t>
    </rPh>
    <rPh sb="50" eb="51">
      <t>サイ</t>
    </rPh>
    <rPh sb="61" eb="62">
      <t>メイ</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</si>
</sst>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
    <numFmt numFmtId="178" formatCode="0_);[Red]\(0\)"/>
    <numFmt numFmtId="179" formatCode="h:mm;@"/>
  </numFmts>
  <fonts count="66" x14ac:knownFonts="1">
    <font>
      <sz val="11"/>
      <name val="ＭＳ Ｐゴシック"/>
      <family val="3"/>
      <charset val="128"/>
    </font>
    <font>
      <sz val="6"/>
      <name val="ＭＳ Ｐゴシック"/>
      <family val="3"/>
      <charset val="128"/>
    </font>
    <font>
      <sz val="16"/>
      <name val="ＭＳ 明朝"/>
      <family val="1"/>
      <charset val="128"/>
    </font>
    <font>
      <sz val="11"/>
      <name val="ＭＳ 明朝"/>
      <family val="1"/>
      <charset val="128"/>
    </font>
    <font>
      <b/>
      <sz val="16"/>
      <name val="ＭＳ 明朝"/>
      <family val="1"/>
      <charset val="128"/>
    </font>
    <font>
      <sz val="10"/>
      <name val="ＭＳ 明朝"/>
      <family val="1"/>
      <charset val="128"/>
    </font>
    <font>
      <b/>
      <sz val="10"/>
      <name val="ＭＳ 明朝"/>
      <family val="1"/>
      <charset val="128"/>
    </font>
    <font>
      <sz val="9"/>
      <name val="ＭＳ 明朝"/>
      <family val="1"/>
      <charset val="128"/>
    </font>
    <font>
      <sz val="8"/>
      <name val="ＭＳ 明朝"/>
      <family val="1"/>
      <charset val="128"/>
    </font>
    <font>
      <b/>
      <sz val="14"/>
      <name val="ＭＳ 明朝"/>
      <family val="1"/>
      <charset val="128"/>
    </font>
    <font>
      <sz val="9"/>
      <name val="ＭＳ Ｐゴシック"/>
      <family val="3"/>
      <charset val="128"/>
    </font>
    <font>
      <sz val="11"/>
      <name val="ＭＳ Ｐゴシック"/>
      <family val="3"/>
      <charset val="128"/>
    </font>
    <font>
      <sz val="12"/>
      <name val="ＭＳ 明朝"/>
      <family val="1"/>
      <charset val="128"/>
    </font>
    <font>
      <sz val="11"/>
      <name val="ＭＳ Ｐ明朝"/>
      <family val="1"/>
      <charset val="128"/>
    </font>
    <font>
      <sz val="10"/>
      <name val="ＭＳ Ｐゴシック"/>
      <family val="3"/>
      <charset val="128"/>
    </font>
    <font>
      <sz val="18"/>
      <name val="ＭＳ Ｐ明朝"/>
      <family val="1"/>
      <charset val="128"/>
    </font>
    <font>
      <b/>
      <sz val="16"/>
      <name val="ＭＳ Ｐ明朝"/>
      <family val="1"/>
      <charset val="128"/>
    </font>
    <font>
      <sz val="12"/>
      <name val="ＭＳ Ｐ明朝"/>
      <family val="1"/>
      <charset val="128"/>
    </font>
    <font>
      <sz val="14"/>
      <name val="ＭＳ Ｐ明朝"/>
      <family val="1"/>
      <charset val="128"/>
    </font>
    <font>
      <sz val="14"/>
      <name val="ＭＳ Ｐゴシック"/>
      <family val="3"/>
      <charset val="128"/>
    </font>
    <font>
      <sz val="18"/>
      <name val="ＭＳ Ｐゴシック"/>
      <family val="3"/>
      <charset val="128"/>
    </font>
    <font>
      <b/>
      <sz val="12"/>
      <name val="ＭＳ Ｐゴシック"/>
      <family val="3"/>
      <charset val="128"/>
    </font>
    <font>
      <b/>
      <sz val="16"/>
      <name val="ＭＳ Ｐゴシック"/>
      <family val="3"/>
      <charset val="128"/>
    </font>
    <font>
      <sz val="12"/>
      <name val="ＭＳ Ｐゴシック"/>
      <family val="3"/>
      <charset val="128"/>
    </font>
    <font>
      <sz val="8"/>
      <name val="ＭＳ Ｐゴシック"/>
      <family val="3"/>
      <charset val="128"/>
    </font>
    <font>
      <sz val="14"/>
      <name val="ＭＳ 明朝"/>
      <family val="1"/>
      <charset val="128"/>
    </font>
    <font>
      <b/>
      <sz val="14"/>
      <name val="ＭＳ Ｐゴシック"/>
      <family val="3"/>
      <charset val="128"/>
    </font>
    <font>
      <b/>
      <sz val="20"/>
      <name val="ＭＳ Ｐゴシック"/>
      <family val="3"/>
      <charset val="128"/>
    </font>
    <font>
      <sz val="24"/>
      <name val="ＭＳ 明朝"/>
      <family val="1"/>
      <charset val="128"/>
    </font>
    <font>
      <b/>
      <sz val="11"/>
      <name val="ＭＳ Ｐゴシック"/>
      <family val="3"/>
      <charset val="128"/>
    </font>
    <font>
      <sz val="36"/>
      <name val="ＭＳ 明朝"/>
      <family val="1"/>
      <charset val="128"/>
    </font>
    <font>
      <sz val="6"/>
      <name val="ＭＳ Ｐゴシック"/>
      <family val="3"/>
      <charset val="128"/>
    </font>
    <font>
      <sz val="11"/>
      <color indexed="8"/>
      <name val="ＭＳ Ｐ明朝"/>
      <family val="1"/>
      <charset val="128"/>
    </font>
    <font>
      <sz val="6"/>
      <name val="ＭＳ Ｐゴシック"/>
      <family val="3"/>
      <charset val="128"/>
    </font>
    <font>
      <sz val="6"/>
      <name val="ＭＳ Ｐゴシック"/>
      <family val="3"/>
      <charset val="128"/>
    </font>
    <font>
      <sz val="10"/>
      <name val="ＭＳ Ｐ明朝"/>
      <family val="1"/>
      <charset val="128"/>
    </font>
    <font>
      <b/>
      <sz val="11"/>
      <color rgb="FFFF0000"/>
      <name val="ＭＳ Ｐゴシック"/>
      <family val="3"/>
      <charset val="128"/>
    </font>
    <font>
      <b/>
      <sz val="11"/>
      <color rgb="FFFF0000"/>
      <name val="ＭＳ Ｐ明朝"/>
      <family val="1"/>
      <charset val="128"/>
    </font>
    <font>
      <b/>
      <sz val="14"/>
      <color rgb="FFFF0000"/>
      <name val="ＭＳ Ｐゴシック"/>
      <family val="3"/>
      <charset val="128"/>
    </font>
    <font>
      <sz val="11"/>
      <color theme="1"/>
      <name val="ＭＳ 明朝"/>
      <family val="1"/>
      <charset val="128"/>
    </font>
    <font>
      <b/>
      <sz val="24"/>
      <color rgb="FFFF0000"/>
      <name val="ＭＳ Ｐゴシック"/>
      <family val="3"/>
      <charset val="128"/>
    </font>
    <font>
      <sz val="11"/>
      <color theme="0" tint="-0.499984740745262"/>
      <name val="ＭＳ Ｐゴシック"/>
      <family val="3"/>
      <charset val="128"/>
    </font>
    <font>
      <sz val="11"/>
      <color rgb="FF0070C0"/>
      <name val="ＭＳ Ｐゴシック"/>
      <family val="3"/>
      <charset val="128"/>
    </font>
    <font>
      <sz val="11"/>
      <color rgb="FF000000"/>
      <name val="ＭＳ Ｐ明朝"/>
      <family val="1"/>
      <charset val="128"/>
    </font>
    <font>
      <sz val="11"/>
      <color theme="1"/>
      <name val="ＭＳ Ｐ明朝"/>
      <family val="1"/>
      <charset val="128"/>
    </font>
    <font>
      <sz val="11"/>
      <color rgb="FFFFFFFF"/>
      <name val="ＭＳ Ｐ明朝"/>
      <family val="1"/>
      <charset val="128"/>
    </font>
    <font>
      <sz val="11"/>
      <color rgb="FF000000"/>
      <name val="ＭＳ 明朝"/>
      <family val="1"/>
      <charset val="128"/>
    </font>
    <font>
      <sz val="14"/>
      <color rgb="FF000000"/>
      <name val="ＭＳ Ｐ明朝"/>
      <family val="1"/>
      <charset val="128"/>
    </font>
    <font>
      <sz val="14"/>
      <color theme="1"/>
      <name val="ＭＳ Ｐ明朝"/>
      <family val="1"/>
      <charset val="128"/>
    </font>
    <font>
      <sz val="20"/>
      <color rgb="FF000000"/>
      <name val="ＭＳ Ｐ明朝"/>
      <family val="1"/>
      <charset val="128"/>
    </font>
    <font>
      <b/>
      <sz val="14"/>
      <color rgb="FF000000"/>
      <name val="ＭＳ Ｐゴシック"/>
      <family val="3"/>
      <charset val="128"/>
    </font>
    <font>
      <sz val="10"/>
      <color theme="1"/>
      <name val="ＭＳ Ｐ明朝"/>
      <family val="1"/>
      <charset val="128"/>
    </font>
    <font>
      <sz val="10"/>
      <color theme="0" tint="-0.499984740745262"/>
      <name val="ＭＳ Ｐ明朝"/>
      <family val="1"/>
      <charset val="128"/>
    </font>
    <font>
      <sz val="10"/>
      <color theme="1" tint="0.34998626667073579"/>
      <name val="ＭＳ Ｐ明朝"/>
      <family val="1"/>
      <charset val="128"/>
    </font>
    <font>
      <b/>
      <sz val="11"/>
      <color rgb="FFFF0000"/>
      <name val="ＭＳ 明朝"/>
      <family val="1"/>
      <charset val="128"/>
    </font>
    <font>
      <sz val="11"/>
      <name val="ＭＳ ゴシック"/>
      <family val="3"/>
      <charset val="128"/>
    </font>
    <font>
      <sz val="11"/>
      <color rgb="FFFF0000"/>
      <name val="ＭＳ Ｐゴシック"/>
      <family val="3"/>
      <charset val="128"/>
    </font>
    <font>
      <sz val="18"/>
      <color theme="1"/>
      <name val="ＭＳ Ｐ明朝"/>
      <family val="1"/>
      <charset val="128"/>
    </font>
    <font>
      <sz val="9"/>
      <color theme="1"/>
      <name val="ＭＳ Ｐ明朝"/>
      <family val="1"/>
      <charset val="128"/>
    </font>
    <font>
      <sz val="9"/>
      <name val="ＭＳ Ｐゴシック"/>
      <family val="2"/>
      <charset val="128"/>
    </font>
    <font>
      <sz val="10"/>
      <color rgb="FF000000"/>
      <name val="ＭＳ Ｐ明朝"/>
      <family val="1"/>
      <charset val="128"/>
    </font>
    <font>
      <sz val="6"/>
      <name val="ＭＳ Ｐゴシック"/>
      <family val="2"/>
      <charset val="128"/>
    </font>
    <font>
      <b/>
      <sz val="9"/>
      <color rgb="FF000000"/>
      <name val="ＭＳ Ｐゴシック"/>
      <family val="2"/>
      <charset val="128"/>
    </font>
    <font>
      <sz val="5"/>
      <name val="ＭＳ 明朝"/>
      <family val="1"/>
      <charset val="128"/>
    </font>
    <font>
      <sz val="9"/>
      <color rgb="FFFF0000"/>
      <name val="ＭＳ Ｐゴシック"/>
      <family val="3"/>
      <charset val="128"/>
    </font>
    <font>
      <b/>
      <u val="double"/>
      <sz val="11"/>
      <color rgb="FF000000"/>
      <name val="ＭＳ Ｐ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DAEEF3"/>
        <bgColor indexed="64"/>
      </patternFill>
    </fill>
  </fills>
  <borders count="181">
    <border>
      <left/>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right/>
      <top style="medium">
        <color indexed="64"/>
      </top>
      <bottom/>
      <diagonal/>
    </border>
    <border diagonalUp="1">
      <left style="hair">
        <color indexed="64"/>
      </left>
      <right/>
      <top style="thin">
        <color indexed="64"/>
      </top>
      <bottom style="thin">
        <color indexed="64"/>
      </bottom>
      <diagonal style="thin">
        <color indexed="64"/>
      </diagonal>
    </border>
    <border>
      <left/>
      <right style="dashed">
        <color indexed="64"/>
      </right>
      <top style="medium">
        <color indexed="64"/>
      </top>
      <bottom style="medium">
        <color indexed="64"/>
      </bottom>
      <diagonal/>
    </border>
    <border>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dashed">
        <color indexed="64"/>
      </left>
      <right style="dashed">
        <color indexed="64"/>
      </right>
      <top style="dashed">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left/>
      <right style="thin">
        <color indexed="64"/>
      </right>
      <top style="dashed">
        <color indexed="64"/>
      </top>
      <bottom/>
      <diagonal/>
    </border>
    <border>
      <left style="dashed">
        <color indexed="64"/>
      </left>
      <right/>
      <top style="medium">
        <color indexed="64"/>
      </top>
      <bottom/>
      <diagonal/>
    </border>
    <border>
      <left style="dashed">
        <color indexed="64"/>
      </left>
      <right/>
      <top/>
      <bottom/>
      <diagonal/>
    </border>
    <border>
      <left style="dashed">
        <color indexed="64"/>
      </left>
      <right/>
      <top/>
      <bottom style="thin">
        <color indexed="64"/>
      </bottom>
      <diagonal/>
    </border>
    <border>
      <left style="dashed">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bottom style="thin">
        <color indexed="64"/>
      </bottom>
      <diagonal/>
    </border>
    <border>
      <left style="dashed">
        <color indexed="64"/>
      </left>
      <right style="dashed">
        <color indexed="64"/>
      </right>
      <top/>
      <bottom/>
      <diagonal/>
    </border>
    <border>
      <left style="thin">
        <color indexed="64"/>
      </left>
      <right style="dashed">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ashed">
        <color indexed="64"/>
      </left>
      <right style="medium">
        <color indexed="64"/>
      </right>
      <top/>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bottom style="medium">
        <color indexed="64"/>
      </bottom>
      <diagonal/>
    </border>
    <border>
      <left style="medium">
        <color indexed="64"/>
      </left>
      <right/>
      <top style="thin">
        <color indexed="64"/>
      </top>
      <bottom/>
      <diagonal/>
    </border>
    <border>
      <left/>
      <right style="medium">
        <color indexed="64"/>
      </right>
      <top style="dash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medium">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theme="0" tint="-0.34998626667073579"/>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hair">
        <color theme="0" tint="-0.34998626667073579"/>
      </bottom>
      <diagonal/>
    </border>
    <border>
      <left/>
      <right style="hair">
        <color theme="0" tint="-0.34998626667073579"/>
      </right>
      <top/>
      <bottom style="hair">
        <color theme="0" tint="-0.34998626667073579"/>
      </bottom>
      <diagonal/>
    </border>
    <border>
      <left style="medium">
        <color indexed="64"/>
      </left>
      <right style="double">
        <color indexed="64"/>
      </right>
      <top style="medium">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cellStyleXfs>
  <cellXfs count="948">
    <xf numFmtId="0" fontId="0" fillId="0" borderId="0" xfId="0"/>
    <xf numFmtId="0" fontId="3" fillId="0" borderId="0" xfId="0" applyFont="1"/>
    <xf numFmtId="0" fontId="4" fillId="0" borderId="0" xfId="0" applyFont="1" applyAlignment="1">
      <alignment horizontal="center" vertical="center"/>
    </xf>
    <xf numFmtId="0" fontId="3" fillId="0" borderId="0" xfId="0" applyFont="1" applyAlignment="1">
      <alignment horizontal="left" vertical="center"/>
    </xf>
    <xf numFmtId="0" fontId="2" fillId="0" borderId="1" xfId="0" applyFont="1" applyBorder="1" applyAlignment="1">
      <alignment horizontal="center" vertical="center"/>
    </xf>
    <xf numFmtId="0" fontId="3" fillId="0" borderId="0" xfId="0" applyFont="1" applyAlignment="1">
      <alignment vertical="center"/>
    </xf>
    <xf numFmtId="0" fontId="7" fillId="0" borderId="0" xfId="0" applyFont="1" applyAlignment="1">
      <alignment horizontal="left" vertical="center"/>
    </xf>
    <xf numFmtId="0" fontId="3" fillId="0" borderId="2" xfId="0" applyFont="1" applyBorder="1" applyAlignment="1">
      <alignment horizontal="left" vertical="center" shrinkToFit="1"/>
    </xf>
    <xf numFmtId="0" fontId="3" fillId="0" borderId="3" xfId="0" applyFont="1" applyBorder="1"/>
    <xf numFmtId="0" fontId="6" fillId="0" borderId="0" xfId="0" applyFont="1" applyAlignment="1">
      <alignment vertical="center" shrinkToFit="1"/>
    </xf>
    <xf numFmtId="0" fontId="4" fillId="0" borderId="0" xfId="0" applyFont="1" applyAlignment="1">
      <alignment vertical="center" shrinkToFit="1"/>
    </xf>
    <xf numFmtId="0" fontId="3" fillId="0" borderId="4" xfId="0" applyFont="1" applyBorder="1"/>
    <xf numFmtId="0" fontId="3" fillId="0" borderId="0" xfId="0" applyFont="1" applyAlignment="1">
      <alignment horizontal="left" vertical="center" shrinkToFit="1"/>
    </xf>
    <xf numFmtId="0" fontId="3" fillId="0" borderId="0" xfId="0" applyFont="1" applyAlignment="1">
      <alignment vertical="center" shrinkToFit="1"/>
    </xf>
    <xf numFmtId="0" fontId="5" fillId="0" borderId="5" xfId="0" applyFont="1" applyBorder="1" applyAlignment="1">
      <alignment horizontal="center" vertical="center"/>
    </xf>
    <xf numFmtId="0" fontId="9" fillId="0" borderId="0" xfId="0" applyFont="1" applyAlignment="1">
      <alignment horizontal="center" vertical="center" shrinkToFit="1"/>
    </xf>
    <xf numFmtId="0" fontId="7" fillId="0" borderId="0" xfId="0" applyFont="1" applyAlignment="1">
      <alignment horizontal="center" vertical="center"/>
    </xf>
    <xf numFmtId="0" fontId="7" fillId="0" borderId="0" xfId="0" applyFont="1" applyAlignment="1">
      <alignment horizontal="right" vertical="center"/>
    </xf>
    <xf numFmtId="0" fontId="7" fillId="0" borderId="6" xfId="0" applyFont="1" applyBorder="1" applyAlignment="1">
      <alignment horizontal="righ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0" xfId="0" applyAlignment="1">
      <alignment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11" xfId="0" applyBorder="1"/>
    <xf numFmtId="0" fontId="0" fillId="0" borderId="12" xfId="0" applyBorder="1" applyAlignment="1">
      <alignment horizontal="right" vertical="center"/>
    </xf>
    <xf numFmtId="0" fontId="0" fillId="0" borderId="13" xfId="0" applyBorder="1" applyAlignment="1">
      <alignment horizontal="right"/>
    </xf>
    <xf numFmtId="0" fontId="0" fillId="0" borderId="14" xfId="0" applyBorder="1" applyAlignment="1">
      <alignment horizontal="center" vertical="center"/>
    </xf>
    <xf numFmtId="176" fontId="0" fillId="0" borderId="0" xfId="0" applyNumberFormat="1" applyAlignment="1">
      <alignment vertical="center"/>
    </xf>
    <xf numFmtId="0" fontId="0" fillId="0" borderId="15" xfId="0" applyBorder="1" applyAlignment="1">
      <alignment horizontal="center" vertical="center"/>
    </xf>
    <xf numFmtId="176" fontId="0" fillId="0" borderId="16" xfId="0" applyNumberFormat="1" applyBorder="1" applyAlignment="1">
      <alignment vertical="center"/>
    </xf>
    <xf numFmtId="176" fontId="0" fillId="0" borderId="17" xfId="0" applyNumberFormat="1" applyBorder="1" applyAlignment="1">
      <alignment vertical="center"/>
    </xf>
    <xf numFmtId="176" fontId="0" fillId="0" borderId="18" xfId="0" applyNumberFormat="1" applyBorder="1" applyAlignment="1">
      <alignment vertical="center"/>
    </xf>
    <xf numFmtId="176" fontId="0" fillId="0" borderId="19" xfId="0" applyNumberFormat="1" applyBorder="1" applyAlignment="1">
      <alignment vertical="center"/>
    </xf>
    <xf numFmtId="176" fontId="0" fillId="0" borderId="20" xfId="0" applyNumberFormat="1" applyBorder="1" applyAlignment="1">
      <alignment vertical="center"/>
    </xf>
    <xf numFmtId="176" fontId="0" fillId="0" borderId="21" xfId="0" applyNumberFormat="1" applyBorder="1" applyAlignment="1">
      <alignment vertical="center"/>
    </xf>
    <xf numFmtId="176" fontId="0" fillId="0" borderId="22" xfId="0" applyNumberFormat="1" applyBorder="1" applyAlignment="1">
      <alignment vertical="center"/>
    </xf>
    <xf numFmtId="176" fontId="0" fillId="0" borderId="23" xfId="0" applyNumberFormat="1" applyBorder="1" applyAlignment="1">
      <alignment vertical="center"/>
    </xf>
    <xf numFmtId="176" fontId="0" fillId="0" borderId="11" xfId="0" applyNumberFormat="1" applyBorder="1" applyAlignment="1">
      <alignment vertical="center"/>
    </xf>
    <xf numFmtId="176" fontId="0" fillId="0" borderId="24" xfId="0" applyNumberFormat="1" applyBorder="1" applyAlignment="1">
      <alignment vertical="center"/>
    </xf>
    <xf numFmtId="176" fontId="0" fillId="0" borderId="25" xfId="0" applyNumberFormat="1" applyBorder="1" applyAlignment="1">
      <alignment vertical="center"/>
    </xf>
    <xf numFmtId="176" fontId="0" fillId="0" borderId="26" xfId="0" applyNumberFormat="1" applyBorder="1" applyAlignment="1">
      <alignment vertical="center"/>
    </xf>
    <xf numFmtId="176" fontId="0" fillId="0" borderId="27" xfId="0" applyNumberFormat="1" applyBorder="1" applyAlignment="1">
      <alignment vertical="center"/>
    </xf>
    <xf numFmtId="176" fontId="0" fillId="0" borderId="28" xfId="0" applyNumberFormat="1" applyBorder="1" applyAlignment="1">
      <alignment vertical="center"/>
    </xf>
    <xf numFmtId="176" fontId="0" fillId="0" borderId="29" xfId="0" applyNumberFormat="1" applyBorder="1" applyAlignment="1">
      <alignment vertical="center"/>
    </xf>
    <xf numFmtId="176" fontId="0" fillId="0" borderId="30" xfId="0" applyNumberFormat="1" applyBorder="1" applyAlignment="1">
      <alignment vertical="center"/>
    </xf>
    <xf numFmtId="176" fontId="0" fillId="0" borderId="31" xfId="0" applyNumberFormat="1" applyBorder="1" applyAlignment="1">
      <alignment vertical="center"/>
    </xf>
    <xf numFmtId="176" fontId="0" fillId="0" borderId="32" xfId="0" applyNumberFormat="1" applyBorder="1" applyAlignment="1">
      <alignment vertical="center"/>
    </xf>
    <xf numFmtId="176" fontId="0" fillId="0" borderId="33" xfId="0" applyNumberFormat="1" applyBorder="1"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4" fillId="0" borderId="2" xfId="0" applyFont="1" applyBorder="1" applyAlignment="1">
      <alignment horizontal="center" vertical="center"/>
    </xf>
    <xf numFmtId="0" fontId="3" fillId="0" borderId="2" xfId="0" applyFont="1" applyBorder="1"/>
    <xf numFmtId="0" fontId="0" fillId="0" borderId="0" xfId="0" applyAlignment="1">
      <alignment horizontal="left" vertical="center"/>
    </xf>
    <xf numFmtId="0" fontId="1" fillId="0" borderId="0" xfId="0" applyFont="1" applyAlignment="1">
      <alignment horizontal="center" wrapText="1"/>
    </xf>
    <xf numFmtId="0" fontId="0" fillId="0" borderId="15" xfId="0" applyBorder="1" applyAlignment="1">
      <alignment horizontal="right" vertical="center"/>
    </xf>
    <xf numFmtId="0" fontId="0" fillId="0" borderId="0" xfId="0" applyAlignment="1">
      <alignment horizontal="center" vertical="center" shrinkToFit="1"/>
    </xf>
    <xf numFmtId="0" fontId="0" fillId="0" borderId="0" xfId="0" applyAlignment="1">
      <alignment horizontal="center"/>
    </xf>
    <xf numFmtId="0" fontId="0" fillId="0" borderId="31" xfId="0" applyBorder="1" applyAlignment="1">
      <alignment horizontal="center" vertical="center" shrinkToFit="1"/>
    </xf>
    <xf numFmtId="0" fontId="0" fillId="0" borderId="39" xfId="0" applyBorder="1" applyAlignment="1">
      <alignment horizontal="center" vertical="center" shrinkToFit="1"/>
    </xf>
    <xf numFmtId="0" fontId="0" fillId="0" borderId="9" xfId="0" applyBorder="1" applyAlignment="1">
      <alignment horizontal="right" vertical="center" wrapText="1"/>
    </xf>
    <xf numFmtId="0" fontId="7" fillId="0" borderId="40" xfId="0" applyFont="1" applyBorder="1" applyAlignment="1">
      <alignment horizontal="left"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0" borderId="28" xfId="0" applyBorder="1" applyAlignment="1">
      <alignment vertical="center"/>
    </xf>
    <xf numFmtId="0" fontId="0" fillId="0" borderId="33" xfId="0" applyBorder="1" applyAlignment="1">
      <alignment vertical="center"/>
    </xf>
    <xf numFmtId="0" fontId="0" fillId="0" borderId="11" xfId="0" applyBorder="1" applyAlignment="1">
      <alignment vertical="center"/>
    </xf>
    <xf numFmtId="0" fontId="2" fillId="0" borderId="1" xfId="0" applyFont="1" applyBorder="1" applyAlignment="1">
      <alignment horizontal="center" vertical="center" shrinkToFit="1"/>
    </xf>
    <xf numFmtId="0" fontId="7" fillId="0" borderId="40" xfId="0" applyFont="1" applyBorder="1" applyAlignment="1">
      <alignment horizontal="center" vertical="center"/>
    </xf>
    <xf numFmtId="0" fontId="0" fillId="0" borderId="41" xfId="0" applyBorder="1" applyAlignment="1">
      <alignment horizontal="center" vertical="center"/>
    </xf>
    <xf numFmtId="0" fontId="0" fillId="0" borderId="33" xfId="0" applyBorder="1" applyAlignment="1">
      <alignment horizontal="left" vertical="center"/>
    </xf>
    <xf numFmtId="49" fontId="0" fillId="2" borderId="30" xfId="0" applyNumberFormat="1" applyFill="1" applyBorder="1" applyAlignment="1">
      <alignment horizontal="center" vertical="center"/>
    </xf>
    <xf numFmtId="0" fontId="7" fillId="0" borderId="30" xfId="0" applyFont="1" applyBorder="1" applyAlignment="1">
      <alignment horizontal="center" vertical="center" shrinkToFit="1"/>
    </xf>
    <xf numFmtId="0" fontId="7" fillId="0" borderId="33" xfId="0" applyFont="1" applyBorder="1" applyAlignment="1">
      <alignment horizontal="center" vertical="center" shrinkToFit="1"/>
    </xf>
    <xf numFmtId="0" fontId="0" fillId="0" borderId="0" xfId="0" applyAlignment="1">
      <alignment vertical="center" shrinkToFit="1"/>
    </xf>
    <xf numFmtId="0" fontId="36" fillId="0" borderId="0" xfId="0" applyFont="1" applyAlignment="1">
      <alignment vertical="center"/>
    </xf>
    <xf numFmtId="0" fontId="7" fillId="0" borderId="30" xfId="0" applyFont="1" applyBorder="1" applyAlignment="1">
      <alignment vertical="center" shrinkToFit="1"/>
    </xf>
    <xf numFmtId="0" fontId="3" fillId="0" borderId="42"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shrinkToFi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6" fillId="0" borderId="2" xfId="0" applyFont="1" applyBorder="1" applyAlignment="1">
      <alignment vertical="center" shrinkToFit="1"/>
    </xf>
    <xf numFmtId="0" fontId="4" fillId="0" borderId="2" xfId="0" applyFont="1" applyBorder="1" applyAlignment="1">
      <alignment vertical="center" shrinkToFit="1"/>
    </xf>
    <xf numFmtId="0" fontId="0" fillId="0" borderId="53" xfId="0" applyBorder="1"/>
    <xf numFmtId="0" fontId="0" fillId="0" borderId="0" xfId="0" applyAlignment="1">
      <alignment wrapText="1"/>
    </xf>
    <xf numFmtId="177" fontId="3" fillId="0" borderId="30" xfId="0" applyNumberFormat="1" applyFont="1" applyBorder="1" applyAlignment="1">
      <alignment horizontal="center" vertical="center" shrinkToFit="1"/>
    </xf>
    <xf numFmtId="0" fontId="13" fillId="0" borderId="0" xfId="0" applyFont="1"/>
    <xf numFmtId="0" fontId="13" fillId="0" borderId="54" xfId="0" applyFont="1" applyBorder="1" applyAlignment="1">
      <alignment horizontal="center" vertical="center"/>
    </xf>
    <xf numFmtId="0" fontId="13" fillId="0" borderId="15" xfId="0" applyFont="1" applyBorder="1" applyAlignment="1">
      <alignment horizontal="center" vertical="center"/>
    </xf>
    <xf numFmtId="0" fontId="13" fillId="0" borderId="9" xfId="0" applyFont="1" applyBorder="1" applyAlignment="1">
      <alignment horizontal="center" vertical="center"/>
    </xf>
    <xf numFmtId="0" fontId="13" fillId="0" borderId="12" xfId="0" applyFont="1" applyBorder="1" applyAlignment="1">
      <alignment horizontal="center" vertical="center"/>
    </xf>
    <xf numFmtId="0" fontId="13" fillId="0" borderId="17" xfId="0" applyFont="1" applyBorder="1"/>
    <xf numFmtId="0" fontId="13" fillId="0" borderId="30" xfId="0" applyFont="1" applyBorder="1"/>
    <xf numFmtId="0" fontId="13" fillId="0" borderId="33" xfId="0" applyFont="1" applyBorder="1" applyAlignment="1">
      <alignment horizontal="center" vertical="center"/>
    </xf>
    <xf numFmtId="0" fontId="13" fillId="0" borderId="6" xfId="0" applyFont="1" applyBorder="1"/>
    <xf numFmtId="0" fontId="13" fillId="0" borderId="25" xfId="0" applyFont="1" applyBorder="1"/>
    <xf numFmtId="0" fontId="13" fillId="0" borderId="53" xfId="0" applyFont="1" applyBorder="1"/>
    <xf numFmtId="0" fontId="13" fillId="0" borderId="11" xfId="0" applyFont="1" applyBorder="1"/>
    <xf numFmtId="0" fontId="13" fillId="0" borderId="55" xfId="0" applyFont="1" applyBorder="1"/>
    <xf numFmtId="0" fontId="13" fillId="0" borderId="20" xfId="0" applyFont="1" applyBorder="1"/>
    <xf numFmtId="0" fontId="13" fillId="0" borderId="0" xfId="0" applyFont="1" applyAlignment="1">
      <alignment horizontal="left"/>
    </xf>
    <xf numFmtId="0" fontId="13" fillId="0" borderId="53" xfId="0" applyFont="1" applyBorder="1" applyAlignment="1">
      <alignment horizontal="center" vertical="center"/>
    </xf>
    <xf numFmtId="0" fontId="0" fillId="0" borderId="0" xfId="0" applyAlignment="1">
      <alignment horizontal="left"/>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17" xfId="0" applyFill="1" applyBorder="1" applyAlignment="1">
      <alignment vertical="center" shrinkToFit="1"/>
    </xf>
    <xf numFmtId="0" fontId="13" fillId="0" borderId="56" xfId="0" applyFont="1" applyBorder="1" applyAlignment="1">
      <alignment vertical="center"/>
    </xf>
    <xf numFmtId="0" fontId="13" fillId="0" borderId="57" xfId="0" applyFont="1" applyBorder="1" applyAlignment="1">
      <alignment vertical="center"/>
    </xf>
    <xf numFmtId="0" fontId="13" fillId="0" borderId="58" xfId="0" applyFont="1" applyBorder="1" applyAlignment="1">
      <alignment horizontal="center" vertical="center"/>
    </xf>
    <xf numFmtId="0" fontId="15" fillId="0" borderId="59" xfId="0" applyFont="1" applyBorder="1" applyAlignment="1">
      <alignment horizontal="center" vertical="center"/>
    </xf>
    <xf numFmtId="0" fontId="13" fillId="0" borderId="17" xfId="0" applyFont="1" applyBorder="1" applyAlignment="1">
      <alignment horizontal="distributed"/>
    </xf>
    <xf numFmtId="0" fontId="13" fillId="0" borderId="0" xfId="0" applyFont="1" applyAlignment="1">
      <alignment horizontal="distributed"/>
    </xf>
    <xf numFmtId="0" fontId="13" fillId="0" borderId="0" xfId="0" applyFont="1" applyAlignment="1">
      <alignment horizontal="right"/>
    </xf>
    <xf numFmtId="0" fontId="17" fillId="0" borderId="0" xfId="0" applyFont="1" applyAlignment="1">
      <alignment horizontal="center"/>
    </xf>
    <xf numFmtId="0" fontId="13" fillId="0" borderId="30" xfId="0" applyFont="1" applyBorder="1" applyAlignment="1">
      <alignment horizontal="distributed"/>
    </xf>
    <xf numFmtId="177" fontId="13" fillId="0" borderId="25" xfId="0" applyNumberFormat="1" applyFont="1" applyBorder="1" applyAlignment="1">
      <alignment horizontal="center" vertical="center"/>
    </xf>
    <xf numFmtId="0" fontId="13" fillId="0" borderId="28" xfId="0" applyFont="1" applyBorder="1" applyAlignment="1">
      <alignment horizontal="left" vertical="center"/>
    </xf>
    <xf numFmtId="0" fontId="13" fillId="0" borderId="25" xfId="0" applyFont="1" applyBorder="1" applyAlignment="1">
      <alignment horizontal="distributed"/>
    </xf>
    <xf numFmtId="0" fontId="13" fillId="0" borderId="60" xfId="0" applyFont="1" applyBorder="1"/>
    <xf numFmtId="0" fontId="14" fillId="0" borderId="0" xfId="0" applyFont="1" applyAlignment="1">
      <alignment horizontal="left" vertical="center"/>
    </xf>
    <xf numFmtId="0" fontId="0" fillId="0" borderId="61" xfId="0" applyBorder="1" applyAlignment="1">
      <alignment horizontal="center"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3" xfId="0" applyBorder="1" applyAlignment="1">
      <alignment vertical="center"/>
    </xf>
    <xf numFmtId="0" fontId="0" fillId="0" borderId="65" xfId="0" applyBorder="1" applyAlignment="1">
      <alignment horizontal="center" vertical="center"/>
    </xf>
    <xf numFmtId="0" fontId="0" fillId="0" borderId="66" xfId="0" applyBorder="1" applyAlignment="1">
      <alignment vertical="center"/>
    </xf>
    <xf numFmtId="0" fontId="0" fillId="0" borderId="67" xfId="0" applyBorder="1" applyAlignment="1">
      <alignment vertical="center"/>
    </xf>
    <xf numFmtId="0" fontId="0" fillId="0" borderId="68" xfId="0" applyBorder="1" applyAlignment="1">
      <alignment horizontal="center" vertical="center"/>
    </xf>
    <xf numFmtId="0" fontId="12" fillId="0" borderId="0" xfId="0" applyFont="1" applyAlignment="1">
      <alignment vertical="center"/>
    </xf>
    <xf numFmtId="177" fontId="0" fillId="0" borderId="69" xfId="0" applyNumberFormat="1" applyBorder="1" applyAlignment="1">
      <alignment horizontal="center" vertical="center" shrinkToFit="1"/>
    </xf>
    <xf numFmtId="177" fontId="0" fillId="0" borderId="62" xfId="0" applyNumberFormat="1" applyBorder="1" applyAlignment="1">
      <alignment horizontal="center" vertical="center" shrinkToFit="1"/>
    </xf>
    <xf numFmtId="177" fontId="0" fillId="0" borderId="70" xfId="0" applyNumberFormat="1" applyBorder="1" applyAlignment="1">
      <alignment horizontal="center" vertical="center" shrinkToFit="1"/>
    </xf>
    <xf numFmtId="177" fontId="0" fillId="0" borderId="69" xfId="0" applyNumberFormat="1" applyBorder="1" applyAlignment="1">
      <alignment horizontal="right" vertical="center" shrinkToFit="1"/>
    </xf>
    <xf numFmtId="177" fontId="0" fillId="0" borderId="55" xfId="0" applyNumberFormat="1" applyBorder="1" applyAlignment="1">
      <alignment horizontal="center" vertical="center" shrinkToFit="1"/>
    </xf>
    <xf numFmtId="177" fontId="0" fillId="0" borderId="20" xfId="0" applyNumberFormat="1" applyBorder="1" applyAlignment="1">
      <alignment horizontal="center" vertical="center" shrinkToFit="1"/>
    </xf>
    <xf numFmtId="177" fontId="0" fillId="0" borderId="17" xfId="0" applyNumberFormat="1" applyBorder="1" applyAlignment="1">
      <alignment horizontal="center" vertical="center" shrinkToFit="1"/>
    </xf>
    <xf numFmtId="177" fontId="0" fillId="0" borderId="55" xfId="0" applyNumberFormat="1" applyBorder="1" applyAlignment="1">
      <alignment horizontal="right" vertical="center" shrinkToFit="1"/>
    </xf>
    <xf numFmtId="177" fontId="0" fillId="0" borderId="60" xfId="0" applyNumberFormat="1" applyBorder="1" applyAlignment="1">
      <alignment horizontal="center" vertical="center" shrinkToFit="1"/>
    </xf>
    <xf numFmtId="177" fontId="0" fillId="0" borderId="33" xfId="0" applyNumberFormat="1" applyBorder="1" applyAlignment="1">
      <alignment horizontal="center" vertical="center" shrinkToFit="1"/>
    </xf>
    <xf numFmtId="177" fontId="0" fillId="0" borderId="30" xfId="0" applyNumberFormat="1" applyBorder="1" applyAlignment="1">
      <alignment horizontal="center" vertical="center" shrinkToFit="1"/>
    </xf>
    <xf numFmtId="177" fontId="0" fillId="0" borderId="60" xfId="0" applyNumberFormat="1" applyBorder="1" applyAlignment="1">
      <alignment horizontal="right" vertical="center" shrinkToFit="1"/>
    </xf>
    <xf numFmtId="177" fontId="0" fillId="0" borderId="71" xfId="0" applyNumberFormat="1" applyBorder="1" applyAlignment="1">
      <alignment horizontal="center" vertical="center" shrinkToFit="1"/>
    </xf>
    <xf numFmtId="177" fontId="0" fillId="0" borderId="72" xfId="0" applyNumberFormat="1" applyBorder="1" applyAlignment="1">
      <alignment horizontal="center" vertical="center" shrinkToFit="1"/>
    </xf>
    <xf numFmtId="177" fontId="0" fillId="0" borderId="73" xfId="0" applyNumberFormat="1" applyBorder="1" applyAlignment="1">
      <alignment horizontal="center" vertical="center" shrinkToFit="1"/>
    </xf>
    <xf numFmtId="177" fontId="0" fillId="0" borderId="71" xfId="0" applyNumberFormat="1" applyBorder="1" applyAlignment="1">
      <alignment horizontal="right" vertical="center" shrinkToFit="1"/>
    </xf>
    <xf numFmtId="0" fontId="0" fillId="0" borderId="0" xfId="0" applyAlignment="1">
      <alignment shrinkToFit="1"/>
    </xf>
    <xf numFmtId="177" fontId="0" fillId="0" borderId="0" xfId="0" applyNumberFormat="1" applyAlignment="1">
      <alignment shrinkToFit="1"/>
    </xf>
    <xf numFmtId="0" fontId="3" fillId="0" borderId="0" xfId="0" applyFont="1" applyAlignment="1">
      <alignment horizontal="left" vertical="center" wrapText="1"/>
    </xf>
    <xf numFmtId="0" fontId="37" fillId="0" borderId="0" xfId="0" applyFont="1" applyAlignment="1">
      <alignment horizontal="center" vertical="center" wrapText="1"/>
    </xf>
    <xf numFmtId="0" fontId="37" fillId="0" borderId="0" xfId="0" applyFont="1" applyAlignment="1">
      <alignment horizontal="center" vertical="center"/>
    </xf>
    <xf numFmtId="0" fontId="8" fillId="0" borderId="70" xfId="0" applyFont="1" applyBorder="1" applyAlignment="1">
      <alignment horizontal="center" vertical="center" wrapText="1"/>
    </xf>
    <xf numFmtId="0" fontId="21" fillId="0" borderId="0" xfId="0" applyFont="1" applyAlignment="1">
      <alignment vertical="center"/>
    </xf>
    <xf numFmtId="0" fontId="22" fillId="0" borderId="0" xfId="0" applyFont="1"/>
    <xf numFmtId="177" fontId="25" fillId="0" borderId="75" xfId="0" applyNumberFormat="1" applyFont="1" applyBorder="1" applyAlignment="1">
      <alignment horizontal="center" vertical="center"/>
    </xf>
    <xf numFmtId="0" fontId="25" fillId="0" borderId="76" xfId="0" applyFont="1" applyBorder="1" applyAlignment="1">
      <alignment horizontal="center" vertical="center"/>
    </xf>
    <xf numFmtId="177" fontId="25" fillId="0" borderId="0" xfId="0" applyNumberFormat="1" applyFont="1" applyAlignment="1">
      <alignment vertical="center"/>
    </xf>
    <xf numFmtId="177" fontId="25" fillId="0" borderId="3" xfId="0" applyNumberFormat="1" applyFont="1" applyBorder="1" applyAlignment="1">
      <alignment vertical="center"/>
    </xf>
    <xf numFmtId="0" fontId="25" fillId="0" borderId="1" xfId="0" applyFont="1" applyBorder="1" applyAlignment="1">
      <alignment horizontal="center" vertical="center"/>
    </xf>
    <xf numFmtId="177" fontId="25" fillId="0" borderId="30" xfId="0" applyNumberFormat="1" applyFont="1" applyBorder="1" applyAlignment="1">
      <alignment horizontal="center" vertical="center"/>
    </xf>
    <xf numFmtId="177" fontId="25" fillId="0" borderId="64" xfId="0" applyNumberFormat="1" applyFont="1" applyBorder="1" applyAlignment="1">
      <alignment horizontal="center" vertical="center"/>
    </xf>
    <xf numFmtId="0" fontId="25" fillId="0" borderId="30" xfId="0" applyFont="1" applyBorder="1" applyAlignment="1">
      <alignment horizontal="center" vertical="center"/>
    </xf>
    <xf numFmtId="0" fontId="25" fillId="0" borderId="64" xfId="0" applyFont="1" applyBorder="1" applyAlignment="1">
      <alignment horizontal="center" vertical="center"/>
    </xf>
    <xf numFmtId="0" fontId="25" fillId="0" borderId="0" xfId="0" applyFont="1" applyAlignment="1">
      <alignment horizontal="left" vertical="center"/>
    </xf>
    <xf numFmtId="0" fontId="0" fillId="0" borderId="0" xfId="0" applyAlignment="1">
      <alignment horizontal="right" vertical="top"/>
    </xf>
    <xf numFmtId="0" fontId="25" fillId="0" borderId="0" xfId="0" applyFont="1" applyAlignment="1">
      <alignment horizontal="center" vertical="center"/>
    </xf>
    <xf numFmtId="0" fontId="38" fillId="0" borderId="0" xfId="0" applyFont="1" applyAlignment="1">
      <alignment horizontal="left" vertical="top"/>
    </xf>
    <xf numFmtId="177" fontId="25" fillId="0" borderId="77" xfId="0" applyNumberFormat="1" applyFont="1" applyBorder="1" applyAlignment="1">
      <alignment horizontal="center" vertical="center"/>
    </xf>
    <xf numFmtId="177" fontId="25" fillId="0" borderId="73" xfId="0" applyNumberFormat="1" applyFont="1" applyBorder="1" applyAlignment="1">
      <alignment horizontal="center" vertical="center"/>
    </xf>
    <xf numFmtId="177" fontId="25" fillId="0" borderId="78" xfId="0" applyNumberFormat="1" applyFont="1" applyBorder="1" applyAlignment="1">
      <alignment horizontal="center" vertical="center"/>
    </xf>
    <xf numFmtId="0" fontId="25" fillId="0" borderId="79" xfId="0" applyFont="1" applyBorder="1" applyAlignment="1">
      <alignment horizontal="center" vertical="center"/>
    </xf>
    <xf numFmtId="177" fontId="25" fillId="0" borderId="10" xfId="0" applyNumberFormat="1" applyFont="1" applyBorder="1" applyAlignment="1">
      <alignment horizontal="center" vertical="center"/>
    </xf>
    <xf numFmtId="0" fontId="8" fillId="0" borderId="17" xfId="0" applyFont="1" applyBorder="1" applyAlignment="1">
      <alignment horizontal="center" vertical="center" wrapText="1"/>
    </xf>
    <xf numFmtId="177" fontId="25" fillId="0" borderId="80" xfId="0" applyNumberFormat="1" applyFont="1" applyBorder="1" applyAlignment="1">
      <alignment horizontal="center" vertical="center"/>
    </xf>
    <xf numFmtId="0" fontId="25" fillId="0" borderId="81" xfId="0" applyFont="1" applyBorder="1" applyAlignment="1">
      <alignment horizontal="center" vertical="center"/>
    </xf>
    <xf numFmtId="177" fontId="25" fillId="0" borderId="82" xfId="0" applyNumberFormat="1" applyFont="1" applyBorder="1" applyAlignment="1">
      <alignment horizontal="center" vertical="center"/>
    </xf>
    <xf numFmtId="177" fontId="28" fillId="0" borderId="10" xfId="0" applyNumberFormat="1" applyFont="1" applyBorder="1" applyAlignment="1">
      <alignment horizontal="center" vertical="center"/>
    </xf>
    <xf numFmtId="177" fontId="25" fillId="0" borderId="77" xfId="0" applyNumberFormat="1" applyFont="1" applyBorder="1" applyAlignment="1">
      <alignment horizontal="center" vertical="center" wrapText="1"/>
    </xf>
    <xf numFmtId="0" fontId="28" fillId="0" borderId="0" xfId="0" applyFont="1" applyAlignment="1">
      <alignment horizontal="center" vertical="center"/>
    </xf>
    <xf numFmtId="177" fontId="28" fillId="0" borderId="77" xfId="0" applyNumberFormat="1" applyFont="1" applyBorder="1" applyAlignment="1">
      <alignment horizontal="center" vertical="center"/>
    </xf>
    <xf numFmtId="177" fontId="28" fillId="0" borderId="83" xfId="0" applyNumberFormat="1" applyFont="1" applyBorder="1" applyAlignment="1">
      <alignment horizontal="center" vertical="center"/>
    </xf>
    <xf numFmtId="0" fontId="0" fillId="0" borderId="0" xfId="0" applyAlignment="1">
      <alignment vertical="center" wrapText="1" shrinkToFit="1"/>
    </xf>
    <xf numFmtId="0" fontId="0" fillId="0" borderId="17" xfId="0" applyBorder="1" applyAlignment="1">
      <alignment horizontal="left"/>
    </xf>
    <xf numFmtId="0" fontId="0" fillId="0" borderId="9" xfId="0" applyBorder="1" applyAlignment="1">
      <alignment horizontal="right" vertical="center" shrinkToFit="1"/>
    </xf>
    <xf numFmtId="0" fontId="0" fillId="0" borderId="39" xfId="0" applyBorder="1" applyAlignment="1">
      <alignment horizontal="center" vertical="center"/>
    </xf>
    <xf numFmtId="0" fontId="30" fillId="0" borderId="0" xfId="0" applyFont="1" applyAlignment="1">
      <alignment horizontal="center" vertical="center"/>
    </xf>
    <xf numFmtId="0" fontId="25" fillId="0" borderId="76" xfId="0" applyFont="1" applyBorder="1" applyAlignment="1" applyProtection="1">
      <alignment horizontal="center" vertical="center"/>
      <protection locked="0"/>
    </xf>
    <xf numFmtId="177" fontId="28" fillId="0" borderId="10" xfId="0" applyNumberFormat="1" applyFont="1" applyBorder="1" applyAlignment="1" applyProtection="1">
      <alignment horizontal="center" vertical="center"/>
      <protection locked="0"/>
    </xf>
    <xf numFmtId="0" fontId="25" fillId="0" borderId="84" xfId="0" applyFont="1" applyBorder="1" applyAlignment="1" applyProtection="1">
      <alignment horizontal="center" vertical="center"/>
      <protection locked="0"/>
    </xf>
    <xf numFmtId="177" fontId="28" fillId="0" borderId="82" xfId="0" applyNumberFormat="1" applyFont="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49" fontId="0" fillId="2" borderId="16" xfId="0" applyNumberFormat="1" applyFill="1" applyBorder="1" applyAlignment="1" applyProtection="1">
      <alignment horizontal="center" vertical="center"/>
      <protection locked="0"/>
    </xf>
    <xf numFmtId="0" fontId="0" fillId="2" borderId="85" xfId="0" applyFill="1" applyBorder="1" applyAlignment="1" applyProtection="1">
      <alignment horizontal="center" vertical="center" shrinkToFit="1"/>
      <protection locked="0"/>
    </xf>
    <xf numFmtId="49" fontId="0" fillId="2" borderId="18" xfId="0" applyNumberFormat="1" applyFill="1" applyBorder="1" applyAlignment="1" applyProtection="1">
      <alignment horizontal="center" vertical="center" shrinkToFit="1"/>
      <protection locked="0"/>
    </xf>
    <xf numFmtId="49" fontId="0" fillId="2" borderId="86" xfId="0" applyNumberFormat="1" applyFill="1" applyBorder="1" applyAlignment="1" applyProtection="1">
      <alignment horizontal="center" vertical="center" shrinkToFit="1"/>
      <protection locked="0"/>
    </xf>
    <xf numFmtId="49" fontId="0" fillId="2" borderId="29" xfId="0" applyNumberFormat="1" applyFill="1" applyBorder="1" applyAlignment="1" applyProtection="1">
      <alignment horizontal="center" vertical="center"/>
      <protection locked="0"/>
    </xf>
    <xf numFmtId="49" fontId="0" fillId="2" borderId="20" xfId="0" applyNumberFormat="1" applyFill="1" applyBorder="1" applyAlignment="1" applyProtection="1">
      <alignment horizontal="center" vertical="center"/>
      <protection locked="0"/>
    </xf>
    <xf numFmtId="49" fontId="0" fillId="2" borderId="85" xfId="0" applyNumberFormat="1" applyFill="1" applyBorder="1" applyAlignment="1" applyProtection="1">
      <alignment horizontal="center" vertical="center" shrinkToFit="1"/>
      <protection locked="0"/>
    </xf>
    <xf numFmtId="49" fontId="0" fillId="2" borderId="33" xfId="0" applyNumberFormat="1" applyFill="1" applyBorder="1" applyAlignment="1" applyProtection="1">
      <alignment horizontal="center" vertical="center"/>
      <protection locked="0"/>
    </xf>
    <xf numFmtId="49" fontId="0" fillId="2" borderId="11" xfId="0" applyNumberFormat="1" applyFill="1" applyBorder="1" applyAlignment="1" applyProtection="1">
      <alignment horizontal="center" vertical="center"/>
      <protection locked="0"/>
    </xf>
    <xf numFmtId="176" fontId="0" fillId="2" borderId="9" xfId="0" applyNumberFormat="1" applyFill="1" applyBorder="1" applyAlignment="1" applyProtection="1">
      <alignment horizontal="center" vertical="center"/>
      <protection locked="0"/>
    </xf>
    <xf numFmtId="176" fontId="0" fillId="2" borderId="10" xfId="0" applyNumberFormat="1" applyFill="1" applyBorder="1" applyAlignment="1" applyProtection="1">
      <alignment horizontal="center" vertical="center"/>
      <protection locked="0"/>
    </xf>
    <xf numFmtId="49" fontId="0" fillId="2" borderId="10" xfId="0" applyNumberFormat="1" applyFill="1" applyBorder="1" applyAlignment="1" applyProtection="1">
      <alignment horizontal="center" vertical="center"/>
      <protection locked="0"/>
    </xf>
    <xf numFmtId="176" fontId="0" fillId="2" borderId="22" xfId="0" applyNumberFormat="1" applyFill="1" applyBorder="1" applyAlignment="1" applyProtection="1">
      <alignment horizontal="center" vertical="center"/>
      <protection locked="0"/>
    </xf>
    <xf numFmtId="176" fontId="0" fillId="2" borderId="11" xfId="0" applyNumberFormat="1" applyFill="1" applyBorder="1" applyAlignment="1" applyProtection="1">
      <alignment horizontal="center" vertical="center"/>
      <protection locked="0"/>
    </xf>
    <xf numFmtId="176" fontId="0" fillId="2" borderId="0" xfId="0" applyNumberFormat="1" applyFill="1" applyAlignment="1" applyProtection="1">
      <alignment horizontal="right" vertical="center"/>
      <protection locked="0"/>
    </xf>
    <xf numFmtId="176" fontId="0" fillId="2" borderId="31" xfId="0" applyNumberFormat="1" applyFill="1" applyBorder="1" applyAlignment="1" applyProtection="1">
      <alignment horizontal="center" vertical="center"/>
      <protection locked="0"/>
    </xf>
    <xf numFmtId="176" fontId="0" fillId="2" borderId="33" xfId="0" applyNumberFormat="1" applyFill="1" applyBorder="1" applyAlignment="1" applyProtection="1">
      <alignment horizontal="center" vertical="center"/>
      <protection locked="0"/>
    </xf>
    <xf numFmtId="176" fontId="0" fillId="2" borderId="30" xfId="0" applyNumberFormat="1" applyFill="1" applyBorder="1" applyAlignment="1" applyProtection="1">
      <alignment horizontal="right" vertical="center"/>
      <protection locked="0"/>
    </xf>
    <xf numFmtId="0" fontId="0" fillId="2" borderId="0" xfId="0" applyFill="1" applyAlignment="1" applyProtection="1">
      <alignment horizontal="center" vertical="center"/>
      <protection locked="0"/>
    </xf>
    <xf numFmtId="178" fontId="0" fillId="2" borderId="10" xfId="0" applyNumberFormat="1"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23" fillId="0" borderId="70" xfId="0" applyFont="1" applyBorder="1" applyAlignment="1" applyProtection="1">
      <alignment horizontal="center" vertical="center" shrinkToFit="1"/>
      <protection locked="0"/>
    </xf>
    <xf numFmtId="0" fontId="23" fillId="0" borderId="62" xfId="0" applyFont="1" applyBorder="1" applyAlignment="1" applyProtection="1">
      <alignment horizontal="center" vertical="center" shrinkToFit="1"/>
      <protection locked="0"/>
    </xf>
    <xf numFmtId="0" fontId="23" fillId="0" borderId="87" xfId="0" applyFont="1" applyBorder="1" applyAlignment="1" applyProtection="1">
      <alignment horizontal="center" vertical="center" shrinkToFit="1"/>
      <protection locked="0"/>
    </xf>
    <xf numFmtId="0" fontId="23" fillId="0" borderId="70" xfId="0" applyFont="1" applyBorder="1" applyAlignment="1" applyProtection="1">
      <alignment horizontal="right" vertical="center" shrinkToFit="1"/>
      <protection locked="0"/>
    </xf>
    <xf numFmtId="0" fontId="23" fillId="0" borderId="30" xfId="0" applyFont="1" applyBorder="1" applyAlignment="1" applyProtection="1">
      <alignment horizontal="center" vertical="center" shrinkToFit="1"/>
      <protection locked="0"/>
    </xf>
    <xf numFmtId="0" fontId="23" fillId="0" borderId="33" xfId="0" applyFont="1" applyBorder="1" applyAlignment="1" applyProtection="1">
      <alignment horizontal="center" vertical="center" shrinkToFit="1"/>
      <protection locked="0"/>
    </xf>
    <xf numFmtId="0" fontId="23" fillId="0" borderId="9" xfId="0" applyFont="1" applyBorder="1" applyAlignment="1" applyProtection="1">
      <alignment horizontal="center" vertical="center" shrinkToFit="1"/>
      <protection locked="0"/>
    </xf>
    <xf numFmtId="0" fontId="23" fillId="0" borderId="30" xfId="0" applyFont="1" applyBorder="1" applyAlignment="1" applyProtection="1">
      <alignment horizontal="right" vertical="center" shrinkToFit="1"/>
      <protection locked="0"/>
    </xf>
    <xf numFmtId="0" fontId="23" fillId="0" borderId="25" xfId="0" applyFont="1" applyBorder="1" applyAlignment="1" applyProtection="1">
      <alignment horizontal="center" vertical="center" shrinkToFit="1"/>
      <protection locked="0"/>
    </xf>
    <xf numFmtId="0" fontId="23" fillId="0" borderId="28"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0" fontId="23" fillId="0" borderId="0" xfId="0" applyFont="1" applyAlignment="1" applyProtection="1">
      <alignment horizontal="right" vertical="center" shrinkToFit="1"/>
      <protection locked="0"/>
    </xf>
    <xf numFmtId="0" fontId="23" fillId="0" borderId="0" xfId="0" applyFont="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23" fillId="0" borderId="15" xfId="0" applyFont="1" applyBorder="1" applyAlignment="1" applyProtection="1">
      <alignment horizontal="center" vertical="center" shrinkToFit="1"/>
      <protection locked="0"/>
    </xf>
    <xf numFmtId="0" fontId="23" fillId="0" borderId="2" xfId="0" applyFont="1" applyBorder="1" applyAlignment="1" applyProtection="1">
      <alignment horizontal="center" vertical="center" shrinkToFit="1"/>
      <protection locked="0"/>
    </xf>
    <xf numFmtId="0" fontId="23" fillId="0" borderId="66" xfId="0" applyFont="1" applyBorder="1" applyAlignment="1" applyProtection="1">
      <alignment horizontal="center" vertical="center" shrinkToFit="1"/>
      <protection locked="0"/>
    </xf>
    <xf numFmtId="0" fontId="23" fillId="0" borderId="88" xfId="0" applyFont="1" applyBorder="1" applyAlignment="1" applyProtection="1">
      <alignment horizontal="center" vertical="center" shrinkToFit="1"/>
      <protection locked="0"/>
    </xf>
    <xf numFmtId="0" fontId="23" fillId="0" borderId="2" xfId="0" applyFont="1" applyBorder="1" applyAlignment="1" applyProtection="1">
      <alignment horizontal="right" vertical="center" shrinkToFit="1"/>
      <protection locked="0"/>
    </xf>
    <xf numFmtId="0" fontId="0" fillId="0" borderId="0" xfId="0" applyAlignment="1" applyProtection="1">
      <alignment vertical="center"/>
      <protection locked="0"/>
    </xf>
    <xf numFmtId="0" fontId="2" fillId="0" borderId="0" xfId="0" applyFont="1" applyAlignment="1" applyProtection="1">
      <alignment horizontal="center" vertical="center"/>
      <protection locked="0"/>
    </xf>
    <xf numFmtId="0" fontId="0" fillId="0" borderId="0" xfId="0" applyAlignment="1">
      <alignment horizontal="center" vertical="top" wrapText="1"/>
    </xf>
    <xf numFmtId="0" fontId="0" fillId="0" borderId="0" xfId="0" applyAlignment="1">
      <alignment vertical="top" wrapText="1"/>
    </xf>
    <xf numFmtId="0" fontId="36" fillId="0" borderId="0" xfId="0" applyFont="1" applyAlignment="1">
      <alignment vertical="top" wrapText="1"/>
    </xf>
    <xf numFmtId="0" fontId="19" fillId="0" borderId="0" xfId="0" applyFont="1" applyAlignment="1">
      <alignment horizontal="left"/>
    </xf>
    <xf numFmtId="0" fontId="0" fillId="0" borderId="9" xfId="0" applyBorder="1" applyAlignment="1">
      <alignment horizontal="center" vertical="center"/>
    </xf>
    <xf numFmtId="0" fontId="0" fillId="0" borderId="0" xfId="0" applyAlignment="1">
      <alignment vertical="top"/>
    </xf>
    <xf numFmtId="0" fontId="39" fillId="0" borderId="0" xfId="0" applyFont="1"/>
    <xf numFmtId="0" fontId="3" fillId="0" borderId="0" xfId="0" applyFont="1" applyAlignment="1">
      <alignment vertical="top"/>
    </xf>
    <xf numFmtId="0" fontId="3" fillId="0" borderId="0" xfId="0" applyFont="1" applyAlignment="1">
      <alignment horizontal="right" vertical="center"/>
    </xf>
    <xf numFmtId="0" fontId="40" fillId="0" borderId="0" xfId="0" applyFont="1" applyAlignment="1">
      <alignment vertical="top" wrapText="1"/>
    </xf>
    <xf numFmtId="0" fontId="13" fillId="0" borderId="155" xfId="0" applyFont="1" applyBorder="1" applyAlignment="1">
      <alignment vertical="center"/>
    </xf>
    <xf numFmtId="0" fontId="13" fillId="0" borderId="156" xfId="0" applyFont="1" applyBorder="1" applyAlignment="1">
      <alignment vertical="center"/>
    </xf>
    <xf numFmtId="0" fontId="13" fillId="0" borderId="159" xfId="0" applyFont="1" applyBorder="1" applyAlignment="1">
      <alignment horizontal="center" vertical="top"/>
    </xf>
    <xf numFmtId="0" fontId="13" fillId="0" borderId="160" xfId="0" applyFont="1" applyBorder="1" applyAlignment="1">
      <alignment horizontal="center" vertical="top"/>
    </xf>
    <xf numFmtId="0" fontId="3" fillId="0" borderId="89" xfId="0" applyFont="1" applyBorder="1" applyAlignment="1">
      <alignment horizontal="center" vertical="center"/>
    </xf>
    <xf numFmtId="0" fontId="3" fillId="0" borderId="90" xfId="0" applyFont="1" applyBorder="1" applyAlignment="1">
      <alignment horizontal="center" vertical="center"/>
    </xf>
    <xf numFmtId="178" fontId="0" fillId="2" borderId="9" xfId="0" applyNumberFormat="1" applyFill="1" applyBorder="1" applyAlignment="1" applyProtection="1">
      <alignment horizontal="center" vertical="center"/>
      <protection locked="0"/>
    </xf>
    <xf numFmtId="0" fontId="0" fillId="0" borderId="53" xfId="0" applyBorder="1" applyAlignment="1">
      <alignment vertical="center"/>
    </xf>
    <xf numFmtId="0" fontId="42" fillId="0" borderId="0" xfId="0" applyFont="1" applyAlignment="1">
      <alignment wrapText="1"/>
    </xf>
    <xf numFmtId="0" fontId="42" fillId="0" borderId="25" xfId="0" applyFont="1" applyBorder="1" applyAlignment="1">
      <alignment wrapText="1"/>
    </xf>
    <xf numFmtId="0" fontId="43" fillId="0" borderId="0" xfId="0" applyFont="1" applyAlignment="1">
      <alignment horizontal="justify" vertical="center"/>
    </xf>
    <xf numFmtId="0" fontId="44" fillId="0" borderId="0" xfId="0" applyFont="1" applyAlignment="1">
      <alignment vertical="center"/>
    </xf>
    <xf numFmtId="0" fontId="43" fillId="0" borderId="0" xfId="0" applyFont="1" applyAlignment="1">
      <alignment horizontal="right" vertical="center"/>
    </xf>
    <xf numFmtId="0" fontId="43" fillId="0" borderId="0" xfId="0" applyFont="1" applyAlignment="1">
      <alignment horizontal="left" vertical="center"/>
    </xf>
    <xf numFmtId="0" fontId="43" fillId="0" borderId="0" xfId="0" applyFont="1" applyAlignment="1">
      <alignment horizontal="center" vertical="center"/>
    </xf>
    <xf numFmtId="0" fontId="43" fillId="0" borderId="0" xfId="0" applyFont="1" applyAlignment="1">
      <alignment horizontal="left" vertical="center" wrapText="1"/>
    </xf>
    <xf numFmtId="0" fontId="43" fillId="0" borderId="0" xfId="0" applyFont="1" applyAlignment="1">
      <alignment horizontal="center" vertical="center" wrapText="1"/>
    </xf>
    <xf numFmtId="0" fontId="44" fillId="0" borderId="0" xfId="0" applyFont="1" applyAlignment="1">
      <alignment vertical="top"/>
    </xf>
    <xf numFmtId="0" fontId="43" fillId="0" borderId="0" xfId="0" applyFont="1" applyAlignment="1">
      <alignment horizontal="center" vertical="top"/>
    </xf>
    <xf numFmtId="0" fontId="43" fillId="0" borderId="0" xfId="0" applyFont="1" applyAlignment="1">
      <alignment horizontal="left" vertical="top"/>
    </xf>
    <xf numFmtId="0" fontId="43" fillId="0" borderId="0" xfId="0" applyFont="1" applyAlignment="1">
      <alignment horizontal="right" vertical="top"/>
    </xf>
    <xf numFmtId="0" fontId="45" fillId="0" borderId="0" xfId="0" applyFont="1" applyAlignment="1">
      <alignment vertical="top"/>
    </xf>
    <xf numFmtId="0" fontId="44" fillId="0" borderId="0" xfId="0" applyFont="1" applyAlignment="1">
      <alignment horizontal="right" vertical="top"/>
    </xf>
    <xf numFmtId="0" fontId="43" fillId="0" borderId="0" xfId="0" applyFont="1" applyAlignment="1">
      <alignment vertical="top"/>
    </xf>
    <xf numFmtId="0" fontId="43" fillId="0" borderId="0" xfId="0" applyFont="1" applyAlignment="1">
      <alignment horizontal="left" vertical="top" wrapText="1"/>
    </xf>
    <xf numFmtId="0" fontId="44" fillId="0" borderId="0" xfId="0" applyFont="1" applyAlignment="1">
      <alignment horizontal="center" vertical="center"/>
    </xf>
    <xf numFmtId="0" fontId="44" fillId="0" borderId="0" xfId="0" applyFont="1"/>
    <xf numFmtId="0" fontId="43" fillId="0" borderId="0" xfId="0" applyFont="1" applyAlignment="1">
      <alignment horizontal="center" vertical="top" wrapText="1"/>
    </xf>
    <xf numFmtId="49" fontId="43" fillId="0" borderId="0" xfId="0" applyNumberFormat="1" applyFont="1" applyAlignment="1">
      <alignment horizontal="center" vertical="top" wrapText="1"/>
    </xf>
    <xf numFmtId="0" fontId="44" fillId="0" borderId="0" xfId="0" applyFont="1" applyAlignment="1">
      <alignment horizontal="distributed" vertical="top"/>
    </xf>
    <xf numFmtId="0" fontId="0" fillId="0" borderId="10" xfId="0" applyBorder="1" applyAlignment="1">
      <alignment horizontal="right" vertical="center" wrapText="1"/>
    </xf>
    <xf numFmtId="0" fontId="44" fillId="0" borderId="0" xfId="0" applyFont="1" applyAlignment="1">
      <alignment horizontal="left" vertical="top" wrapText="1"/>
    </xf>
    <xf numFmtId="0" fontId="44" fillId="0" borderId="0" xfId="0" applyFont="1" applyAlignment="1">
      <alignment horizontal="left" vertical="center"/>
    </xf>
    <xf numFmtId="0" fontId="47" fillId="0" borderId="0" xfId="0" applyFont="1" applyAlignment="1">
      <alignment horizontal="justify" vertical="center"/>
    </xf>
    <xf numFmtId="49" fontId="43" fillId="0" borderId="0" xfId="0" applyNumberFormat="1" applyFont="1" applyAlignment="1">
      <alignment horizontal="right" vertical="center"/>
    </xf>
    <xf numFmtId="0" fontId="44" fillId="0" borderId="0" xfId="0" applyFont="1" applyAlignment="1">
      <alignment horizontal="right" vertical="center"/>
    </xf>
    <xf numFmtId="0" fontId="48" fillId="0" borderId="0" xfId="0" applyFont="1" applyAlignment="1">
      <alignment vertical="center"/>
    </xf>
    <xf numFmtId="49" fontId="44" fillId="0" borderId="0" xfId="0" applyNumberFormat="1" applyFont="1" applyAlignment="1">
      <alignment vertical="center"/>
    </xf>
    <xf numFmtId="0" fontId="0" fillId="2" borderId="16"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43" fillId="0" borderId="0" xfId="0" applyFont="1" applyAlignment="1">
      <alignment vertical="center"/>
    </xf>
    <xf numFmtId="0" fontId="13" fillId="0" borderId="0" xfId="0" applyFont="1" applyAlignment="1">
      <alignment vertical="center"/>
    </xf>
    <xf numFmtId="0" fontId="23" fillId="0" borderId="40" xfId="0" applyFont="1" applyBorder="1" applyAlignment="1">
      <alignment horizontal="center" vertical="center"/>
    </xf>
    <xf numFmtId="0" fontId="0" fillId="0" borderId="0" xfId="0" applyAlignment="1">
      <alignment vertical="center" wrapText="1"/>
    </xf>
    <xf numFmtId="0" fontId="11" fillId="0" borderId="0" xfId="0" applyFont="1" applyAlignment="1">
      <alignment vertical="center"/>
    </xf>
    <xf numFmtId="0" fontId="11" fillId="0" borderId="25" xfId="0" applyFont="1" applyBorder="1" applyAlignment="1">
      <alignment horizontal="center" vertical="center"/>
    </xf>
    <xf numFmtId="0" fontId="11" fillId="0" borderId="0" xfId="0" applyFont="1"/>
    <xf numFmtId="0" fontId="0" fillId="0" borderId="28"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10" xfId="0" applyBorder="1" applyAlignment="1">
      <alignment horizontal="center" vertical="center" wrapText="1"/>
    </xf>
    <xf numFmtId="0" fontId="0" fillId="0" borderId="27" xfId="0" applyBorder="1" applyAlignment="1">
      <alignment horizontal="center" vertical="center"/>
    </xf>
    <xf numFmtId="0" fontId="0" fillId="0" borderId="24" xfId="0" applyBorder="1" applyAlignment="1">
      <alignment horizontal="center" vertical="center"/>
    </xf>
    <xf numFmtId="177" fontId="3" fillId="0" borderId="0" xfId="0" applyNumberFormat="1" applyFont="1" applyAlignment="1">
      <alignment vertical="top"/>
    </xf>
    <xf numFmtId="177" fontId="3" fillId="0" borderId="40" xfId="0" applyNumberFormat="1" applyFont="1" applyBorder="1" applyAlignment="1">
      <alignment vertical="top"/>
    </xf>
    <xf numFmtId="177" fontId="3" fillId="0" borderId="25" xfId="0" applyNumberFormat="1" applyFont="1" applyBorder="1" applyAlignment="1">
      <alignment vertical="top"/>
    </xf>
    <xf numFmtId="177" fontId="3" fillId="0" borderId="3" xfId="0" applyNumberFormat="1" applyFont="1" applyBorder="1" applyAlignment="1">
      <alignment vertical="top"/>
    </xf>
    <xf numFmtId="0" fontId="7" fillId="0" borderId="53" xfId="0" applyFont="1" applyBorder="1" applyAlignment="1">
      <alignment horizontal="right"/>
    </xf>
    <xf numFmtId="177" fontId="3" fillId="0" borderId="77" xfId="0" applyNumberFormat="1" applyFont="1" applyBorder="1" applyAlignment="1">
      <alignment vertical="top"/>
    </xf>
    <xf numFmtId="0" fontId="3" fillId="0" borderId="40" xfId="0" applyFont="1" applyBorder="1"/>
    <xf numFmtId="177" fontId="3" fillId="0" borderId="4" xfId="0" applyNumberFormat="1" applyFont="1" applyBorder="1" applyAlignment="1">
      <alignment vertical="top"/>
    </xf>
    <xf numFmtId="0" fontId="3" fillId="0" borderId="40" xfId="0" applyFont="1" applyBorder="1" applyAlignment="1">
      <alignment vertical="center" shrinkToFit="1"/>
    </xf>
    <xf numFmtId="0" fontId="36" fillId="0" borderId="6" xfId="0" applyFont="1" applyBorder="1" applyAlignment="1">
      <alignment vertical="center"/>
    </xf>
    <xf numFmtId="0" fontId="36" fillId="0" borderId="0" xfId="0" applyFont="1" applyAlignment="1">
      <alignment horizontal="center" vertical="center" wrapText="1"/>
    </xf>
    <xf numFmtId="0" fontId="3" fillId="0" borderId="67" xfId="0" applyFont="1" applyBorder="1"/>
    <xf numFmtId="0" fontId="3" fillId="0" borderId="94" xfId="0" applyFont="1" applyBorder="1"/>
    <xf numFmtId="0" fontId="3" fillId="0" borderId="65" xfId="0" applyFont="1" applyBorder="1"/>
    <xf numFmtId="0" fontId="3" fillId="0" borderId="95" xfId="0" applyFont="1" applyBorder="1"/>
    <xf numFmtId="0" fontId="7" fillId="0" borderId="53" xfId="0" applyFont="1" applyBorder="1" applyAlignment="1">
      <alignment horizontal="right" vertical="center"/>
    </xf>
    <xf numFmtId="0" fontId="7" fillId="0" borderId="93" xfId="0" applyFont="1" applyBorder="1" applyAlignment="1">
      <alignment horizontal="right" vertical="center"/>
    </xf>
    <xf numFmtId="0" fontId="7" fillId="0" borderId="6" xfId="0" applyFont="1" applyBorder="1" applyAlignment="1">
      <alignment horizontal="right" vertical="center"/>
    </xf>
    <xf numFmtId="0" fontId="3" fillId="0" borderId="25" xfId="0" applyFont="1" applyBorder="1"/>
    <xf numFmtId="0" fontId="7" fillId="0" borderId="96" xfId="0" applyFont="1" applyBorder="1" applyAlignment="1">
      <alignment horizontal="right" vertical="center"/>
    </xf>
    <xf numFmtId="49" fontId="0" fillId="2" borderId="60" xfId="0" applyNumberFormat="1" applyFill="1" applyBorder="1" applyAlignment="1" applyProtection="1">
      <alignment horizontal="center" vertical="center"/>
      <protection locked="0"/>
    </xf>
    <xf numFmtId="0" fontId="25" fillId="0" borderId="77" xfId="0" applyFont="1" applyBorder="1" applyAlignment="1">
      <alignment vertical="center"/>
    </xf>
    <xf numFmtId="0" fontId="3" fillId="0" borderId="97" xfId="0" applyFont="1" applyBorder="1" applyAlignment="1">
      <alignment horizontal="center" vertical="center"/>
    </xf>
    <xf numFmtId="0" fontId="0" fillId="2" borderId="30" xfId="0" applyFill="1" applyBorder="1" applyAlignment="1">
      <alignment horizontal="center" vertical="center"/>
    </xf>
    <xf numFmtId="49" fontId="0" fillId="0" borderId="39" xfId="0" applyNumberFormat="1" applyBorder="1" applyAlignment="1">
      <alignment horizontal="center" vertical="center" shrinkToFit="1"/>
    </xf>
    <xf numFmtId="49" fontId="0" fillId="2" borderId="39" xfId="0" applyNumberFormat="1" applyFill="1" applyBorder="1" applyAlignment="1" applyProtection="1">
      <alignment horizontal="center" vertical="center" shrinkToFit="1"/>
      <protection locked="0"/>
    </xf>
    <xf numFmtId="49" fontId="0" fillId="2" borderId="24" xfId="0" applyNumberFormat="1" applyFill="1" applyBorder="1" applyAlignment="1" applyProtection="1">
      <alignment horizontal="center" vertical="center"/>
      <protection locked="0"/>
    </xf>
    <xf numFmtId="49" fontId="0" fillId="2" borderId="28" xfId="0" applyNumberFormat="1" applyFill="1" applyBorder="1" applyAlignment="1" applyProtection="1">
      <alignment horizontal="center" vertical="center"/>
      <protection locked="0"/>
    </xf>
    <xf numFmtId="0" fontId="0" fillId="0" borderId="53" xfId="0" applyBorder="1" applyAlignment="1">
      <alignment vertical="center" shrinkToFit="1"/>
    </xf>
    <xf numFmtId="0" fontId="0" fillId="0" borderId="17" xfId="0" applyBorder="1" applyAlignment="1">
      <alignment vertical="top" wrapText="1"/>
    </xf>
    <xf numFmtId="0" fontId="26" fillId="0" borderId="0" xfId="0" applyFont="1" applyAlignment="1">
      <alignment vertical="top" wrapText="1"/>
    </xf>
    <xf numFmtId="49" fontId="0" fillId="2" borderId="25" xfId="0" applyNumberFormat="1" applyFill="1" applyBorder="1" applyAlignment="1" applyProtection="1">
      <alignment horizontal="center" vertical="center"/>
      <protection locked="0"/>
    </xf>
    <xf numFmtId="0" fontId="0" fillId="0" borderId="28" xfId="0" applyBorder="1" applyAlignment="1">
      <alignment horizontal="left" vertical="center"/>
    </xf>
    <xf numFmtId="177" fontId="3" fillId="0" borderId="0" xfId="0" applyNumberFormat="1" applyFont="1" applyAlignment="1">
      <alignment shrinkToFit="1"/>
    </xf>
    <xf numFmtId="0" fontId="3" fillId="0" borderId="0" xfId="0" applyFont="1" applyAlignment="1">
      <alignment vertical="center" wrapText="1"/>
    </xf>
    <xf numFmtId="177" fontId="3" fillId="0" borderId="0" xfId="0" applyNumberFormat="1" applyFont="1" applyAlignment="1">
      <alignment vertical="top" shrinkToFit="1"/>
    </xf>
    <xf numFmtId="0" fontId="12" fillId="0" borderId="0" xfId="0" applyFont="1" applyAlignment="1">
      <alignment vertical="center" shrinkToFit="1"/>
    </xf>
    <xf numFmtId="0" fontId="44" fillId="0" borderId="0" xfId="0" applyFont="1" applyAlignment="1">
      <alignment horizontal="left" vertical="center" wrapText="1"/>
    </xf>
    <xf numFmtId="0" fontId="0" fillId="0" borderId="0" xfId="0" applyAlignment="1">
      <alignment horizontal="left" vertical="center" textRotation="180"/>
    </xf>
    <xf numFmtId="0" fontId="14" fillId="0" borderId="0" xfId="0" applyFont="1" applyAlignment="1">
      <alignment vertical="center" wrapText="1"/>
    </xf>
    <xf numFmtId="49" fontId="13" fillId="0" borderId="0" xfId="0" applyNumberFormat="1" applyFont="1" applyAlignment="1">
      <alignment horizontal="right" vertical="center"/>
    </xf>
    <xf numFmtId="49" fontId="13" fillId="0" borderId="0" xfId="0" applyNumberFormat="1" applyFont="1" applyAlignment="1">
      <alignment horizontal="right" vertical="top"/>
    </xf>
    <xf numFmtId="0" fontId="13" fillId="0" borderId="0" xfId="0" applyFont="1" applyAlignment="1">
      <alignment horizontal="center"/>
    </xf>
    <xf numFmtId="0" fontId="37" fillId="0" borderId="0" xfId="0" applyFont="1" applyAlignment="1">
      <alignment horizontal="left" vertical="top" wrapText="1"/>
    </xf>
    <xf numFmtId="0" fontId="13" fillId="0" borderId="0" xfId="0" applyFont="1" applyAlignment="1">
      <alignment horizontal="left" vertical="center" wrapText="1"/>
    </xf>
    <xf numFmtId="0" fontId="37" fillId="0" borderId="0" xfId="0" applyFont="1" applyAlignment="1">
      <alignment vertical="center" wrapText="1"/>
    </xf>
    <xf numFmtId="0" fontId="0" fillId="0" borderId="0" xfId="0" applyAlignment="1">
      <alignment horizontal="left" vertical="top" wrapText="1"/>
    </xf>
    <xf numFmtId="0" fontId="56" fillId="3" borderId="17" xfId="0" applyFont="1" applyFill="1" applyBorder="1" applyAlignment="1">
      <alignment vertical="top"/>
    </xf>
    <xf numFmtId="0" fontId="3" fillId="0" borderId="95" xfId="0" applyFont="1" applyBorder="1" applyAlignment="1">
      <alignment horizontal="center" vertical="center"/>
    </xf>
    <xf numFmtId="0" fontId="3" fillId="0" borderId="161" xfId="0" applyFont="1" applyBorder="1" applyAlignment="1">
      <alignment horizontal="center" vertical="center"/>
    </xf>
    <xf numFmtId="14" fontId="3" fillId="0" borderId="167" xfId="0" applyNumberFormat="1" applyFont="1" applyBorder="1" applyAlignment="1">
      <alignment horizontal="center" vertical="center"/>
    </xf>
    <xf numFmtId="14" fontId="3" fillId="0" borderId="168" xfId="0" applyNumberFormat="1" applyFont="1" applyBorder="1" applyAlignment="1">
      <alignment horizontal="center" vertical="center"/>
    </xf>
    <xf numFmtId="0" fontId="3" fillId="0" borderId="164" xfId="0" applyFont="1" applyBorder="1" applyAlignment="1">
      <alignment horizontal="center" vertical="center"/>
    </xf>
    <xf numFmtId="0" fontId="3" fillId="0" borderId="71" xfId="0" applyFont="1" applyBorder="1" applyAlignment="1">
      <alignment horizontal="center" vertical="center"/>
    </xf>
    <xf numFmtId="0" fontId="3" fillId="0" borderId="91" xfId="0" applyFont="1" applyBorder="1" applyAlignment="1">
      <alignment horizontal="center" vertical="center"/>
    </xf>
    <xf numFmtId="0" fontId="3" fillId="0" borderId="60" xfId="0" applyFont="1" applyBorder="1" applyAlignment="1">
      <alignment horizontal="center" vertical="center"/>
    </xf>
    <xf numFmtId="0" fontId="3" fillId="0" borderId="162" xfId="0" applyFont="1" applyBorder="1" applyAlignment="1">
      <alignment horizontal="center" vertical="center"/>
    </xf>
    <xf numFmtId="0" fontId="3" fillId="0" borderId="165" xfId="0" applyFont="1" applyBorder="1" applyAlignment="1">
      <alignment horizontal="center" vertical="center"/>
    </xf>
    <xf numFmtId="0" fontId="3" fillId="0" borderId="65" xfId="0" applyFont="1" applyBorder="1" applyAlignment="1">
      <alignment horizontal="center" vertical="center"/>
    </xf>
    <xf numFmtId="0" fontId="3" fillId="0" borderId="169" xfId="0" applyFont="1" applyBorder="1" applyAlignment="1">
      <alignment horizontal="center" vertical="center"/>
    </xf>
    <xf numFmtId="0" fontId="3" fillId="0" borderId="82" xfId="0" applyFont="1" applyBorder="1" applyAlignment="1">
      <alignment horizontal="center" vertical="center"/>
    </xf>
    <xf numFmtId="0" fontId="3" fillId="0" borderId="170" xfId="0" applyFont="1" applyBorder="1" applyAlignment="1">
      <alignment horizontal="center" vertical="center"/>
    </xf>
    <xf numFmtId="0" fontId="46" fillId="0" borderId="0" xfId="0" applyFont="1" applyAlignment="1">
      <alignment vertical="center" wrapText="1"/>
    </xf>
    <xf numFmtId="0" fontId="0" fillId="2" borderId="171" xfId="0" applyFill="1" applyBorder="1" applyAlignment="1" applyProtection="1">
      <alignment vertical="center" shrinkToFit="1"/>
      <protection locked="0"/>
    </xf>
    <xf numFmtId="0" fontId="14" fillId="0" borderId="53" xfId="0" applyFont="1" applyBorder="1" applyAlignment="1">
      <alignment shrinkToFit="1"/>
    </xf>
    <xf numFmtId="0" fontId="36" fillId="3" borderId="0" xfId="0" applyFont="1" applyFill="1"/>
    <xf numFmtId="0" fontId="13" fillId="0" borderId="30" xfId="0" applyFont="1" applyBorder="1" applyAlignment="1">
      <alignment horizontal="distributed" vertical="center" wrapText="1"/>
    </xf>
    <xf numFmtId="0" fontId="5" fillId="0" borderId="74" xfId="0" applyFont="1" applyBorder="1" applyAlignment="1">
      <alignment horizontal="center" vertical="center"/>
    </xf>
    <xf numFmtId="49" fontId="43" fillId="0" borderId="0" xfId="0" applyNumberFormat="1" applyFont="1" applyAlignment="1">
      <alignment horizontal="right" vertical="top"/>
    </xf>
    <xf numFmtId="0" fontId="13" fillId="0" borderId="12" xfId="0" applyFont="1" applyBorder="1" applyAlignment="1">
      <alignment horizontal="center" vertical="center" wrapText="1"/>
    </xf>
    <xf numFmtId="0" fontId="14" fillId="0" borderId="9" xfId="0" applyFont="1" applyBorder="1" applyAlignment="1">
      <alignment horizontal="right" vertical="center" wrapText="1"/>
    </xf>
    <xf numFmtId="0" fontId="18" fillId="0" borderId="0" xfId="0" applyFont="1"/>
    <xf numFmtId="0" fontId="17" fillId="0" borderId="0" xfId="0" applyFont="1" applyAlignment="1">
      <alignment horizontal="distributed"/>
    </xf>
    <xf numFmtId="49" fontId="17" fillId="0" borderId="30" xfId="0" applyNumberFormat="1" applyFont="1" applyBorder="1" applyAlignment="1">
      <alignment horizontal="right"/>
    </xf>
    <xf numFmtId="49" fontId="13" fillId="0" borderId="30" xfId="0" applyNumberFormat="1" applyFont="1" applyBorder="1" applyAlignment="1">
      <alignment horizontal="right"/>
    </xf>
    <xf numFmtId="49" fontId="13" fillId="0" borderId="30" xfId="0" applyNumberFormat="1" applyFont="1" applyBorder="1" applyAlignment="1">
      <alignment horizontal="left"/>
    </xf>
    <xf numFmtId="0" fontId="0" fillId="4" borderId="9" xfId="0" applyFill="1" applyBorder="1" applyAlignment="1" applyProtection="1">
      <alignment horizontal="right" vertical="center"/>
      <protection locked="0"/>
    </xf>
    <xf numFmtId="0" fontId="14" fillId="4" borderId="151" xfId="0" applyFont="1" applyFill="1" applyBorder="1" applyAlignment="1" applyProtection="1">
      <alignment shrinkToFit="1"/>
      <protection locked="0"/>
    </xf>
    <xf numFmtId="0" fontId="63" fillId="0" borderId="93" xfId="0" applyFont="1" applyBorder="1" applyAlignment="1">
      <alignment horizontal="right" vertical="center" wrapText="1"/>
    </xf>
    <xf numFmtId="0" fontId="0" fillId="0" borderId="6" xfId="0" applyBorder="1" applyAlignment="1">
      <alignment horizontal="center" vertical="center"/>
    </xf>
    <xf numFmtId="49" fontId="0" fillId="0" borderId="60" xfId="0" applyNumberFormat="1" applyBorder="1" applyAlignment="1">
      <alignment horizontal="center" vertical="center"/>
    </xf>
    <xf numFmtId="49" fontId="0" fillId="0" borderId="30" xfId="0" applyNumberFormat="1" applyBorder="1" applyAlignment="1">
      <alignment horizontal="center" vertical="center"/>
    </xf>
    <xf numFmtId="176" fontId="0" fillId="0" borderId="60" xfId="0" applyNumberFormat="1" applyBorder="1" applyAlignment="1">
      <alignment horizontal="right" vertical="center"/>
    </xf>
    <xf numFmtId="49" fontId="0" fillId="2" borderId="10" xfId="0" applyNumberFormat="1" applyFill="1" applyBorder="1" applyAlignment="1">
      <alignment horizontal="distributed" vertical="center" shrinkToFit="1"/>
    </xf>
    <xf numFmtId="0" fontId="13" fillId="0" borderId="30" xfId="0" applyFont="1" applyBorder="1" applyAlignment="1">
      <alignment horizontal="center" wrapText="1"/>
    </xf>
    <xf numFmtId="0" fontId="13" fillId="0" borderId="0" xfId="0" applyFont="1" applyAlignment="1">
      <alignment horizontal="center" vertical="top"/>
    </xf>
    <xf numFmtId="0" fontId="41" fillId="0" borderId="0" xfId="0" applyFont="1" applyAlignment="1">
      <alignment horizontal="center" vertical="center"/>
    </xf>
    <xf numFmtId="0" fontId="13" fillId="0" borderId="173" xfId="0" applyFont="1" applyBorder="1"/>
    <xf numFmtId="0" fontId="13" fillId="0" borderId="173" xfId="0" applyFont="1" applyBorder="1" applyAlignment="1">
      <alignment horizontal="distributed"/>
    </xf>
    <xf numFmtId="0" fontId="13" fillId="0" borderId="173" xfId="0" applyFont="1" applyBorder="1" applyAlignment="1">
      <alignment horizontal="right"/>
    </xf>
    <xf numFmtId="0" fontId="13" fillId="0" borderId="174" xfId="0" applyFont="1" applyBorder="1"/>
    <xf numFmtId="0" fontId="63" fillId="0" borderId="93" xfId="0" applyFont="1" applyBorder="1" applyAlignment="1">
      <alignment horizontal="center" vertical="center" wrapText="1"/>
    </xf>
    <xf numFmtId="0" fontId="3" fillId="0" borderId="148" xfId="0" applyFont="1" applyBorder="1" applyAlignment="1">
      <alignment horizontal="center" vertical="center"/>
    </xf>
    <xf numFmtId="0" fontId="3" fillId="0" borderId="163" xfId="0" applyFont="1" applyBorder="1" applyAlignment="1">
      <alignment vertical="center"/>
    </xf>
    <xf numFmtId="0" fontId="3" fillId="0" borderId="33" xfId="0" applyFont="1" applyBorder="1" applyAlignment="1">
      <alignment vertical="center"/>
    </xf>
    <xf numFmtId="0" fontId="3" fillId="0" borderId="72" xfId="0" applyFont="1" applyBorder="1" applyAlignment="1">
      <alignment vertical="center"/>
    </xf>
    <xf numFmtId="0" fontId="3" fillId="0" borderId="180" xfId="0" applyFont="1" applyBorder="1" applyAlignment="1">
      <alignment vertical="center"/>
    </xf>
    <xf numFmtId="0" fontId="3" fillId="0" borderId="9" xfId="0" applyFont="1" applyBorder="1" applyAlignment="1">
      <alignment vertical="center"/>
    </xf>
    <xf numFmtId="0" fontId="3" fillId="0" borderId="179" xfId="0" applyFont="1" applyBorder="1" applyAlignment="1">
      <alignment vertical="center"/>
    </xf>
    <xf numFmtId="0" fontId="55" fillId="0" borderId="0" xfId="0" applyFont="1" applyAlignment="1">
      <alignment horizontal="left" vertical="top" wrapText="1"/>
    </xf>
    <xf numFmtId="0" fontId="49" fillId="0" borderId="0" xfId="0" applyFont="1" applyAlignment="1">
      <alignment horizontal="center" vertical="center"/>
    </xf>
    <xf numFmtId="0" fontId="43" fillId="0" borderId="0" xfId="0" applyFont="1" applyAlignment="1">
      <alignment horizontal="center" vertical="center"/>
    </xf>
    <xf numFmtId="0" fontId="43" fillId="0" borderId="0" xfId="0" applyFont="1" applyAlignment="1">
      <alignment horizontal="left" vertical="distributed" wrapText="1"/>
    </xf>
    <xf numFmtId="0" fontId="43" fillId="0" borderId="0" xfId="0" applyFont="1" applyAlignment="1">
      <alignment horizontal="left" vertical="center"/>
    </xf>
    <xf numFmtId="0" fontId="43" fillId="0" borderId="0" xfId="0" applyFont="1" applyAlignment="1">
      <alignment horizontal="left" vertical="top" wrapText="1"/>
    </xf>
    <xf numFmtId="0" fontId="43" fillId="0" borderId="0" xfId="0" applyFont="1" applyAlignment="1">
      <alignment horizontal="left" vertical="center" wrapText="1"/>
    </xf>
    <xf numFmtId="0" fontId="47" fillId="0" borderId="0" xfId="0" applyFont="1" applyAlignment="1">
      <alignment horizontal="left" vertical="center"/>
    </xf>
    <xf numFmtId="0" fontId="36" fillId="3" borderId="17" xfId="0" applyFont="1" applyFill="1" applyBorder="1" applyAlignment="1">
      <alignment horizontal="center"/>
    </xf>
    <xf numFmtId="0" fontId="36" fillId="0" borderId="0" xfId="0" applyFont="1" applyAlignment="1">
      <alignment horizontal="left" vertical="center" wrapText="1"/>
    </xf>
    <xf numFmtId="0" fontId="36" fillId="0" borderId="0" xfId="0" applyFont="1" applyAlignment="1">
      <alignment horizontal="left" vertical="center"/>
    </xf>
    <xf numFmtId="0" fontId="0" fillId="0" borderId="60" xfId="0" applyBorder="1" applyAlignment="1">
      <alignment vertical="center" wrapText="1"/>
    </xf>
    <xf numFmtId="0" fontId="0" fillId="0" borderId="30" xfId="0" applyBorder="1" applyAlignment="1">
      <alignment vertical="center" wrapText="1"/>
    </xf>
    <xf numFmtId="0" fontId="0" fillId="0" borderId="9" xfId="0" applyBorder="1" applyAlignment="1">
      <alignment horizontal="right" vertical="center" wrapText="1"/>
    </xf>
    <xf numFmtId="0" fontId="0" fillId="2" borderId="60" xfId="0" applyFill="1" applyBorder="1" applyAlignment="1" applyProtection="1">
      <alignment horizontal="center" vertical="center" wrapText="1"/>
      <protection locked="0"/>
    </xf>
    <xf numFmtId="0" fontId="0" fillId="2" borderId="33" xfId="0" applyFill="1" applyBorder="1" applyAlignment="1" applyProtection="1">
      <alignment horizontal="center" vertical="center" wrapText="1"/>
      <protection locked="0"/>
    </xf>
    <xf numFmtId="0" fontId="26" fillId="0" borderId="0" xfId="0" applyFont="1" applyAlignment="1">
      <alignment vertical="top" wrapText="1"/>
    </xf>
    <xf numFmtId="0" fontId="36" fillId="0" borderId="0" xfId="0" applyFont="1" applyAlignment="1">
      <alignment wrapText="1"/>
    </xf>
    <xf numFmtId="0" fontId="0" fillId="2" borderId="94" xfId="0" applyFill="1" applyBorder="1" applyAlignment="1" applyProtection="1">
      <alignment horizontal="center" vertical="center" wrapText="1"/>
      <protection locked="0"/>
    </xf>
    <xf numFmtId="0" fontId="0" fillId="2" borderId="40"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65"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95"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67" xfId="0" applyFill="1" applyBorder="1" applyAlignment="1" applyProtection="1">
      <alignment horizontal="center" vertical="center" wrapText="1"/>
      <protection locked="0"/>
    </xf>
    <xf numFmtId="0" fontId="11" fillId="2" borderId="9" xfId="0" applyFont="1" applyFill="1" applyBorder="1" applyAlignment="1" applyProtection="1">
      <alignment horizontal="center" vertical="center" shrinkToFit="1"/>
      <protection locked="0"/>
    </xf>
    <xf numFmtId="0" fontId="14" fillId="4" borderId="152" xfId="0" applyFont="1" applyFill="1" applyBorder="1" applyAlignment="1" applyProtection="1">
      <alignment horizontal="center" shrinkToFit="1"/>
      <protection locked="0"/>
    </xf>
    <xf numFmtId="0" fontId="14" fillId="4" borderId="153" xfId="0" applyFont="1" applyFill="1" applyBorder="1" applyAlignment="1" applyProtection="1">
      <alignment horizontal="center" shrinkToFit="1"/>
      <protection locked="0"/>
    </xf>
    <xf numFmtId="0" fontId="0" fillId="2" borderId="35" xfId="0" applyFill="1" applyBorder="1" applyAlignment="1" applyProtection="1">
      <alignment horizontal="center" vertical="center" shrinkToFit="1"/>
      <protection locked="0"/>
    </xf>
    <xf numFmtId="0" fontId="0" fillId="2" borderId="154" xfId="0" applyFill="1" applyBorder="1" applyAlignment="1" applyProtection="1">
      <alignment horizontal="center" vertical="center" shrinkToFit="1"/>
      <protection locked="0"/>
    </xf>
    <xf numFmtId="0" fontId="0" fillId="3" borderId="60" xfId="0" applyFill="1" applyBorder="1" applyAlignment="1">
      <alignment horizontal="center" vertical="center"/>
    </xf>
    <xf numFmtId="0" fontId="0" fillId="3" borderId="14" xfId="0" applyFill="1" applyBorder="1" applyAlignment="1">
      <alignment horizontal="center" vertical="center"/>
    </xf>
    <xf numFmtId="0" fontId="14" fillId="2" borderId="104" xfId="0" applyFont="1" applyFill="1" applyBorder="1" applyAlignment="1">
      <alignment horizontal="center" shrinkToFit="1"/>
    </xf>
    <xf numFmtId="0" fontId="14" fillId="2" borderId="150" xfId="0" applyFont="1" applyFill="1" applyBorder="1" applyAlignment="1">
      <alignment horizontal="center" shrinkToFit="1"/>
    </xf>
    <xf numFmtId="0" fontId="61" fillId="2" borderId="151" xfId="0" applyFont="1" applyFill="1" applyBorder="1" applyAlignment="1">
      <alignment horizontal="distributed" shrinkToFit="1"/>
    </xf>
    <xf numFmtId="0" fontId="61" fillId="2" borderId="105" xfId="0" applyFont="1" applyFill="1" applyBorder="1" applyAlignment="1">
      <alignment horizontal="distributed" shrinkToFit="1"/>
    </xf>
    <xf numFmtId="0" fontId="14" fillId="0" borderId="53" xfId="0" applyFont="1" applyBorder="1" applyAlignment="1">
      <alignment horizontal="left" shrinkToFit="1"/>
    </xf>
    <xf numFmtId="0" fontId="14" fillId="0" borderId="0" xfId="0" applyFont="1" applyAlignment="1">
      <alignment horizontal="left" shrinkToFit="1"/>
    </xf>
    <xf numFmtId="0" fontId="0" fillId="2" borderId="55" xfId="0" applyFill="1" applyBorder="1" applyAlignment="1">
      <alignment horizontal="center" vertical="center" shrinkToFit="1"/>
    </xf>
    <xf numFmtId="0" fontId="0" fillId="2" borderId="85" xfId="0" applyFill="1" applyBorder="1" applyAlignment="1">
      <alignment horizontal="center" vertical="center" shrinkToFit="1"/>
    </xf>
    <xf numFmtId="0" fontId="0" fillId="2" borderId="19" xfId="0" applyFill="1" applyBorder="1" applyAlignment="1">
      <alignment horizontal="distributed" vertical="center" shrinkToFit="1"/>
    </xf>
    <xf numFmtId="0" fontId="0" fillId="2" borderId="17" xfId="0" applyFill="1" applyBorder="1" applyAlignment="1">
      <alignment horizontal="distributed" vertical="center" shrinkToFit="1"/>
    </xf>
    <xf numFmtId="0" fontId="0" fillId="0" borderId="53" xfId="0" applyBorder="1" applyAlignment="1">
      <alignment horizontal="left" vertical="center" shrinkToFit="1"/>
    </xf>
    <xf numFmtId="0" fontId="0" fillId="0" borderId="0" xfId="0" applyAlignment="1">
      <alignment horizontal="left" vertical="center" shrinkToFit="1"/>
    </xf>
    <xf numFmtId="49" fontId="0" fillId="2" borderId="86" xfId="0" applyNumberFormat="1" applyFill="1" applyBorder="1" applyAlignment="1" applyProtection="1">
      <alignment horizontal="center" vertical="center" shrinkToFit="1"/>
      <protection locked="0"/>
    </xf>
    <xf numFmtId="49" fontId="0" fillId="2" borderId="12" xfId="0" applyNumberFormat="1" applyFill="1" applyBorder="1" applyAlignment="1" applyProtection="1">
      <alignment horizontal="center" vertical="center" shrinkToFit="1"/>
      <protection locked="0"/>
    </xf>
    <xf numFmtId="0" fontId="0" fillId="0" borderId="10" xfId="0" applyBorder="1" applyAlignment="1">
      <alignment horizontal="right" vertical="center"/>
    </xf>
    <xf numFmtId="0" fontId="0" fillId="0" borderId="12" xfId="0" applyBorder="1" applyAlignment="1">
      <alignment horizontal="right" vertical="center"/>
    </xf>
    <xf numFmtId="0" fontId="0" fillId="0" borderId="86" xfId="0" applyBorder="1" applyAlignment="1">
      <alignment horizontal="center" vertical="center"/>
    </xf>
    <xf numFmtId="0" fontId="0" fillId="0" borderId="12" xfId="0" applyBorder="1" applyAlignment="1">
      <alignment horizontal="center" vertical="center"/>
    </xf>
    <xf numFmtId="0" fontId="0" fillId="2" borderId="86" xfId="0" applyFill="1" applyBorder="1" applyAlignment="1" applyProtection="1">
      <alignment horizontal="center" vertical="center" shrinkToFit="1"/>
      <protection locked="0"/>
    </xf>
    <xf numFmtId="0" fontId="0" fillId="2" borderId="12" xfId="0" applyFill="1" applyBorder="1" applyAlignment="1" applyProtection="1">
      <alignment horizontal="center" vertical="center" shrinkToFit="1"/>
      <protection locked="0"/>
    </xf>
    <xf numFmtId="0" fontId="0" fillId="2" borderId="60"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0" borderId="0" xfId="0" applyAlignment="1">
      <alignment horizontal="center" vertical="top" wrapText="1"/>
    </xf>
    <xf numFmtId="0" fontId="0" fillId="0" borderId="0" xfId="0" applyAlignment="1">
      <alignment horizontal="left" vertical="center" textRotation="180"/>
    </xf>
    <xf numFmtId="0" fontId="29" fillId="0" borderId="0" xfId="0" applyFont="1" applyAlignment="1">
      <alignment horizontal="left"/>
    </xf>
    <xf numFmtId="0" fontId="0" fillId="0" borderId="0" xfId="0" applyAlignment="1">
      <alignment horizontal="left" vertical="top" wrapText="1" shrinkToFit="1"/>
    </xf>
    <xf numFmtId="0" fontId="0" fillId="0" borderId="25" xfId="0" applyBorder="1" applyAlignment="1">
      <alignment horizontal="center" vertical="top" wrapText="1"/>
    </xf>
    <xf numFmtId="49" fontId="0" fillId="2" borderId="60" xfId="0" applyNumberFormat="1" applyFill="1" applyBorder="1" applyAlignment="1" applyProtection="1">
      <alignment horizontal="center" vertical="center"/>
      <protection locked="0"/>
    </xf>
    <xf numFmtId="49" fontId="0" fillId="2" borderId="33" xfId="0" applyNumberFormat="1" applyFill="1" applyBorder="1" applyAlignment="1" applyProtection="1">
      <alignment horizontal="center" vertical="center"/>
      <protection locked="0"/>
    </xf>
    <xf numFmtId="0" fontId="0" fillId="0" borderId="0" xfId="0" applyAlignment="1">
      <alignment horizontal="center" vertical="center"/>
    </xf>
    <xf numFmtId="0" fontId="0" fillId="0" borderId="10" xfId="0" applyBorder="1" applyAlignment="1">
      <alignment horizontal="right" vertical="center" shrinkToFit="1"/>
    </xf>
    <xf numFmtId="0" fontId="0" fillId="0" borderId="12" xfId="0" applyBorder="1" applyAlignment="1">
      <alignment horizontal="right" vertical="center" shrinkToFit="1"/>
    </xf>
    <xf numFmtId="0" fontId="0" fillId="0" borderId="10" xfId="0" applyBorder="1" applyAlignment="1">
      <alignment horizontal="center" vertical="center"/>
    </xf>
    <xf numFmtId="49" fontId="0" fillId="2" borderId="60" xfId="0" applyNumberFormat="1" applyFill="1" applyBorder="1" applyAlignment="1" applyProtection="1">
      <alignment horizontal="left" vertical="center"/>
      <protection locked="0"/>
    </xf>
    <xf numFmtId="49" fontId="0" fillId="2" borderId="30" xfId="0" applyNumberFormat="1" applyFill="1" applyBorder="1" applyAlignment="1" applyProtection="1">
      <alignment horizontal="left" vertical="center"/>
      <protection locked="0"/>
    </xf>
    <xf numFmtId="49" fontId="0" fillId="2" borderId="33" xfId="0" applyNumberFormat="1" applyFill="1" applyBorder="1" applyAlignment="1" applyProtection="1">
      <alignment horizontal="left" vertical="center"/>
      <protection locked="0"/>
    </xf>
    <xf numFmtId="0" fontId="0" fillId="0" borderId="10" xfId="0" applyBorder="1" applyAlignment="1">
      <alignment horizontal="right" vertical="center" wrapText="1"/>
    </xf>
    <xf numFmtId="0" fontId="0" fillId="0" borderId="15" xfId="0" applyBorder="1" applyAlignment="1">
      <alignment horizontal="right" vertical="center" wrapText="1"/>
    </xf>
    <xf numFmtId="0" fontId="0" fillId="0" borderId="12" xfId="0" applyBorder="1" applyAlignment="1">
      <alignment horizontal="right" vertical="center" wrapText="1"/>
    </xf>
    <xf numFmtId="0" fontId="0" fillId="0" borderId="9" xfId="0" applyBorder="1" applyAlignment="1">
      <alignment horizontal="center" vertical="center" wrapText="1"/>
    </xf>
    <xf numFmtId="0" fontId="0" fillId="0" borderId="9" xfId="0" applyBorder="1" applyAlignment="1">
      <alignment horizontal="center" vertical="center"/>
    </xf>
    <xf numFmtId="49" fontId="14" fillId="2" borderId="60" xfId="0" applyNumberFormat="1" applyFont="1" applyFill="1" applyBorder="1" applyAlignment="1" applyProtection="1">
      <alignment horizontal="left" vertical="center" wrapText="1"/>
      <protection locked="0"/>
    </xf>
    <xf numFmtId="49" fontId="14" fillId="2" borderId="30" xfId="0" applyNumberFormat="1" applyFont="1" applyFill="1" applyBorder="1" applyAlignment="1" applyProtection="1">
      <alignment horizontal="left" vertical="center" wrapText="1"/>
      <protection locked="0"/>
    </xf>
    <xf numFmtId="49" fontId="14" fillId="2" borderId="25" xfId="0" applyNumberFormat="1" applyFont="1" applyFill="1" applyBorder="1" applyAlignment="1" applyProtection="1">
      <alignment horizontal="left" vertical="center" wrapText="1"/>
      <protection locked="0"/>
    </xf>
    <xf numFmtId="49" fontId="14" fillId="2" borderId="28" xfId="0" applyNumberFormat="1" applyFont="1" applyFill="1" applyBorder="1" applyAlignment="1" applyProtection="1">
      <alignment horizontal="left" vertical="center" wrapText="1"/>
      <protection locked="0"/>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6" xfId="0" applyBorder="1" applyAlignment="1">
      <alignment horizontal="center" vertical="center"/>
    </xf>
    <xf numFmtId="0" fontId="0" fillId="3" borderId="24" xfId="0" applyFill="1" applyBorder="1" applyAlignment="1">
      <alignment horizontal="center" vertical="center"/>
    </xf>
    <xf numFmtId="0" fontId="0" fillId="3" borderId="27" xfId="0" applyFill="1" applyBorder="1" applyAlignment="1">
      <alignment horizontal="center" vertical="center"/>
    </xf>
    <xf numFmtId="0" fontId="0" fillId="0" borderId="10" xfId="0" applyBorder="1" applyAlignment="1">
      <alignment horizontal="center" vertical="center" wrapText="1"/>
    </xf>
    <xf numFmtId="49" fontId="0" fillId="2" borderId="14" xfId="0" applyNumberFormat="1" applyFill="1" applyBorder="1" applyAlignment="1" applyProtection="1">
      <alignment horizontal="center" vertical="center"/>
      <protection locked="0"/>
    </xf>
    <xf numFmtId="49" fontId="0" fillId="2" borderId="6" xfId="0" applyNumberFormat="1" applyFill="1" applyBorder="1" applyAlignment="1" applyProtection="1">
      <alignment horizontal="center" vertical="center"/>
      <protection locked="0"/>
    </xf>
    <xf numFmtId="49" fontId="0" fillId="2" borderId="103" xfId="0" applyNumberFormat="1" applyFill="1" applyBorder="1" applyAlignment="1" applyProtection="1">
      <alignment horizontal="center" vertical="center"/>
      <protection locked="0"/>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49" fontId="14" fillId="2" borderId="33" xfId="0" applyNumberFormat="1" applyFont="1" applyFill="1" applyBorder="1" applyAlignment="1" applyProtection="1">
      <alignment horizontal="left" vertical="center" wrapText="1"/>
      <protection locked="0"/>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16" xfId="0" applyBorder="1" applyAlignment="1">
      <alignment horizontal="center" vertical="center"/>
    </xf>
    <xf numFmtId="49" fontId="0" fillId="2" borderId="60" xfId="0" applyNumberFormat="1" applyFill="1" applyBorder="1" applyAlignment="1" applyProtection="1">
      <alignment horizontal="center" vertical="center" shrinkToFit="1"/>
      <protection locked="0"/>
    </xf>
    <xf numFmtId="49" fontId="0" fillId="2" borderId="30" xfId="0" applyNumberFormat="1" applyFill="1" applyBorder="1" applyAlignment="1" applyProtection="1">
      <alignment horizontal="center" vertical="center" shrinkToFit="1"/>
      <protection locked="0"/>
    </xf>
    <xf numFmtId="49" fontId="11" fillId="2" borderId="33" xfId="0" applyNumberFormat="1" applyFont="1" applyFill="1" applyBorder="1" applyAlignment="1" applyProtection="1">
      <alignment horizontal="center" vertical="center" shrinkToFit="1"/>
      <protection locked="0"/>
    </xf>
    <xf numFmtId="0" fontId="0" fillId="0" borderId="60" xfId="0" applyBorder="1" applyAlignment="1">
      <alignment horizontal="center" vertical="center" wrapText="1"/>
    </xf>
    <xf numFmtId="0" fontId="0" fillId="0" borderId="30" xfId="0" applyBorder="1" applyAlignment="1">
      <alignment horizontal="center" vertical="center" wrapText="1"/>
    </xf>
    <xf numFmtId="0" fontId="0" fillId="3" borderId="6" xfId="0" applyFill="1" applyBorder="1" applyAlignment="1">
      <alignment horizontal="center" vertical="center"/>
    </xf>
    <xf numFmtId="0" fontId="0" fillId="3" borderId="28" xfId="0" applyFill="1" applyBorder="1" applyAlignment="1">
      <alignment horizontal="center" vertical="center"/>
    </xf>
    <xf numFmtId="0" fontId="0" fillId="3" borderId="33" xfId="0" applyFill="1" applyBorder="1" applyAlignment="1">
      <alignment horizontal="center" vertical="center"/>
    </xf>
    <xf numFmtId="0" fontId="0" fillId="0" borderId="33" xfId="0" applyBorder="1" applyAlignment="1">
      <alignment horizontal="center" vertical="center" wrapText="1"/>
    </xf>
    <xf numFmtId="176" fontId="0" fillId="2" borderId="30" xfId="0" applyNumberFormat="1" applyFill="1" applyBorder="1" applyAlignment="1" applyProtection="1">
      <alignment horizontal="left" vertical="center"/>
      <protection locked="0"/>
    </xf>
    <xf numFmtId="176" fontId="0" fillId="2" borderId="33" xfId="0" applyNumberFormat="1" applyFill="1" applyBorder="1" applyAlignment="1" applyProtection="1">
      <alignment horizontal="left" vertical="center"/>
      <protection locked="0"/>
    </xf>
    <xf numFmtId="0" fontId="0" fillId="0" borderId="60" xfId="0" applyBorder="1" applyAlignment="1">
      <alignment horizontal="center" vertical="center"/>
    </xf>
    <xf numFmtId="0" fontId="0" fillId="0" borderId="30" xfId="0" applyBorder="1" applyAlignment="1">
      <alignment horizontal="center" vertical="center"/>
    </xf>
    <xf numFmtId="0" fontId="0" fillId="0" borderId="39"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10" fillId="0" borderId="60" xfId="0" applyFont="1" applyBorder="1" applyAlignment="1">
      <alignment vertical="center" wrapText="1" shrinkToFit="1"/>
    </xf>
    <xf numFmtId="0" fontId="10" fillId="0" borderId="30" xfId="0" applyFont="1" applyBorder="1" applyAlignment="1">
      <alignment vertical="center" wrapText="1" shrinkToFit="1"/>
    </xf>
    <xf numFmtId="0" fontId="10" fillId="0" borderId="33" xfId="0" applyFont="1" applyBorder="1" applyAlignment="1">
      <alignment vertical="center" wrapText="1" shrinkToFit="1"/>
    </xf>
    <xf numFmtId="0" fontId="0" fillId="0" borderId="60" xfId="0" applyBorder="1" applyAlignment="1">
      <alignment vertical="center" shrinkToFit="1"/>
    </xf>
    <xf numFmtId="0" fontId="0" fillId="0" borderId="30" xfId="0" applyBorder="1" applyAlignment="1">
      <alignment vertical="center" shrinkToFit="1"/>
    </xf>
    <xf numFmtId="0" fontId="0" fillId="0" borderId="33" xfId="0" applyBorder="1" applyAlignment="1">
      <alignment vertical="center" shrinkToFit="1"/>
    </xf>
    <xf numFmtId="0" fontId="0" fillId="0" borderId="55" xfId="0" applyBorder="1" applyAlignment="1">
      <alignment horizontal="center" vertical="center"/>
    </xf>
    <xf numFmtId="0" fontId="10" fillId="0" borderId="53" xfId="0" applyFont="1" applyBorder="1" applyAlignment="1">
      <alignment horizontal="center" vertical="center" wrapText="1"/>
    </xf>
    <xf numFmtId="0" fontId="10" fillId="0" borderId="55" xfId="0" applyFont="1" applyBorder="1" applyAlignment="1">
      <alignment horizontal="center" vertical="center" wrapText="1"/>
    </xf>
    <xf numFmtId="0" fontId="14" fillId="0" borderId="53" xfId="0" applyFont="1" applyBorder="1" applyAlignment="1">
      <alignment horizontal="left" vertical="top" wrapText="1"/>
    </xf>
    <xf numFmtId="0" fontId="14" fillId="0" borderId="0" xfId="0" applyFont="1" applyAlignment="1">
      <alignment horizontal="left" vertical="top" wrapText="1"/>
    </xf>
    <xf numFmtId="49" fontId="0" fillId="2" borderId="9" xfId="0" applyNumberFormat="1" applyFill="1" applyBorder="1" applyAlignment="1" applyProtection="1">
      <alignment horizontal="left" vertical="center"/>
      <protection locked="0"/>
    </xf>
    <xf numFmtId="0" fontId="0" fillId="0" borderId="0" xfId="0" applyAlignment="1">
      <alignment horizontal="left" wrapText="1"/>
    </xf>
    <xf numFmtId="0" fontId="0" fillId="0" borderId="14" xfId="0" applyBorder="1" applyAlignment="1">
      <alignment horizontal="center" vertical="center"/>
    </xf>
    <xf numFmtId="0" fontId="0" fillId="0" borderId="12" xfId="0" applyBorder="1" applyAlignment="1">
      <alignment horizontal="center" vertical="center" wrapText="1"/>
    </xf>
    <xf numFmtId="0" fontId="0" fillId="2" borderId="6"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49" fontId="0" fillId="0" borderId="60" xfId="0" applyNumberFormat="1" applyBorder="1" applyAlignment="1">
      <alignment horizontal="center" vertical="center"/>
    </xf>
    <xf numFmtId="49" fontId="0" fillId="0" borderId="30" xfId="0" applyNumberFormat="1" applyBorder="1" applyAlignment="1">
      <alignment horizontal="center" vertical="center"/>
    </xf>
    <xf numFmtId="49" fontId="0" fillId="2" borderId="30" xfId="0" applyNumberFormat="1" applyFill="1" applyBorder="1" applyAlignment="1" applyProtection="1">
      <alignment horizontal="center" vertical="center"/>
      <protection locked="0"/>
    </xf>
    <xf numFmtId="0" fontId="38" fillId="0" borderId="53" xfId="0" applyFont="1" applyBorder="1" applyAlignment="1">
      <alignment horizontal="center" vertical="center" shrinkToFit="1"/>
    </xf>
    <xf numFmtId="0" fontId="38" fillId="0" borderId="11" xfId="0" applyFont="1" applyBorder="1" applyAlignment="1">
      <alignment horizontal="center" vertical="center" shrinkToFit="1"/>
    </xf>
    <xf numFmtId="0" fontId="0" fillId="0" borderId="40" xfId="0" applyBorder="1" applyAlignment="1">
      <alignment horizontal="center"/>
    </xf>
    <xf numFmtId="0" fontId="0" fillId="0" borderId="32" xfId="0" applyBorder="1" applyAlignment="1">
      <alignment horizontal="center"/>
    </xf>
    <xf numFmtId="0" fontId="0" fillId="0" borderId="30" xfId="0" applyBorder="1" applyAlignment="1">
      <alignment horizontal="center"/>
    </xf>
    <xf numFmtId="49" fontId="0" fillId="4" borderId="60" xfId="0" applyNumberFormat="1" applyFill="1" applyBorder="1" applyAlignment="1" applyProtection="1">
      <alignment horizontal="center" vertical="center"/>
      <protection locked="0"/>
    </xf>
    <xf numFmtId="49" fontId="0" fillId="4" borderId="14" xfId="0" applyNumberFormat="1" applyFill="1" applyBorder="1" applyAlignment="1" applyProtection="1">
      <alignment horizontal="center" vertical="center"/>
      <protection locked="0"/>
    </xf>
    <xf numFmtId="0" fontId="64" fillId="0" borderId="53" xfId="0" applyFont="1" applyBorder="1" applyAlignment="1">
      <alignment horizontal="left" vertical="center" wrapText="1"/>
    </xf>
    <xf numFmtId="0" fontId="64" fillId="0" borderId="0" xfId="0" applyFont="1" applyAlignment="1">
      <alignment horizontal="left" vertical="center" wrapText="1"/>
    </xf>
    <xf numFmtId="0" fontId="44" fillId="0" borderId="55" xfId="0" applyFont="1" applyBorder="1" applyAlignment="1">
      <alignment vertical="center"/>
    </xf>
    <xf numFmtId="0" fontId="44" fillId="0" borderId="17" xfId="0" applyFont="1" applyBorder="1" applyAlignment="1">
      <alignment vertical="center"/>
    </xf>
    <xf numFmtId="0" fontId="44" fillId="0" borderId="20" xfId="0" applyFont="1" applyBorder="1" applyAlignment="1">
      <alignment vertical="center"/>
    </xf>
    <xf numFmtId="0" fontId="51" fillId="0" borderId="0" xfId="0" applyFont="1" applyAlignment="1">
      <alignment horizontal="left" vertical="top"/>
    </xf>
    <xf numFmtId="0" fontId="35" fillId="0" borderId="0" xfId="0" applyFont="1" applyAlignment="1">
      <alignment horizontal="left" vertical="top"/>
    </xf>
    <xf numFmtId="0" fontId="43" fillId="0" borderId="0" xfId="0" applyFont="1" applyAlignment="1">
      <alignment horizontal="left" vertical="top"/>
    </xf>
    <xf numFmtId="0" fontId="43" fillId="0" borderId="0" xfId="0" applyFont="1" applyAlignment="1">
      <alignment horizontal="center" vertical="top"/>
    </xf>
    <xf numFmtId="0" fontId="13" fillId="0" borderId="0" xfId="0" applyFont="1" applyAlignment="1">
      <alignment vertical="center" shrinkToFit="1"/>
    </xf>
    <xf numFmtId="0" fontId="13" fillId="0" borderId="0" xfId="0" applyFont="1" applyAlignment="1">
      <alignment horizontal="justify" vertical="center" wrapText="1"/>
    </xf>
    <xf numFmtId="0" fontId="13" fillId="0" borderId="0" xfId="0" applyFont="1" applyAlignment="1">
      <alignment vertical="center" wrapText="1"/>
    </xf>
    <xf numFmtId="0" fontId="44" fillId="0" borderId="0" xfId="0" applyFont="1" applyAlignment="1">
      <alignment horizontal="left" vertical="top" wrapText="1"/>
    </xf>
    <xf numFmtId="0" fontId="44" fillId="0" borderId="0" xfId="0" applyFont="1" applyAlignment="1">
      <alignment horizontal="left" vertical="top"/>
    </xf>
    <xf numFmtId="0" fontId="43" fillId="0" borderId="98" xfId="0" applyFont="1" applyBorder="1" applyAlignment="1">
      <alignment horizontal="left" vertical="center" wrapText="1"/>
    </xf>
    <xf numFmtId="0" fontId="43" fillId="0" borderId="99" xfId="0" applyFont="1" applyBorder="1" applyAlignment="1">
      <alignment horizontal="left" vertical="center" wrapText="1"/>
    </xf>
    <xf numFmtId="0" fontId="43" fillId="0" borderId="100" xfId="0" applyFont="1" applyBorder="1" applyAlignment="1">
      <alignment horizontal="left" vertical="center" wrapText="1"/>
    </xf>
    <xf numFmtId="0" fontId="50" fillId="0" borderId="0" xfId="0" applyFont="1" applyAlignment="1">
      <alignment horizontal="center" vertical="center"/>
    </xf>
    <xf numFmtId="0" fontId="43" fillId="0" borderId="0" xfId="0" applyFont="1" applyAlignment="1">
      <alignment horizontal="distributed" vertical="center"/>
    </xf>
    <xf numFmtId="0" fontId="43" fillId="0" borderId="0" xfId="0" applyFont="1" applyAlignment="1">
      <alignment horizontal="justify" vertical="center"/>
    </xf>
    <xf numFmtId="0" fontId="44" fillId="0" borderId="53" xfId="0" applyFont="1" applyBorder="1" applyAlignment="1">
      <alignment horizontal="left" vertical="center"/>
    </xf>
    <xf numFmtId="0" fontId="44" fillId="0" borderId="0" xfId="0" applyFont="1" applyAlignment="1">
      <alignment horizontal="left" vertical="center"/>
    </xf>
    <xf numFmtId="0" fontId="44" fillId="0" borderId="11" xfId="0" applyFont="1" applyBorder="1" applyAlignment="1">
      <alignment horizontal="left" vertical="center"/>
    </xf>
    <xf numFmtId="0" fontId="44" fillId="0" borderId="6" xfId="0" applyFont="1" applyBorder="1" applyAlignment="1">
      <alignment vertical="center"/>
    </xf>
    <xf numFmtId="0" fontId="44" fillId="0" borderId="25" xfId="0" applyFont="1" applyBorder="1" applyAlignment="1">
      <alignment vertical="center"/>
    </xf>
    <xf numFmtId="0" fontId="44" fillId="0" borderId="28" xfId="0" applyFont="1" applyBorder="1" applyAlignment="1">
      <alignment vertical="center"/>
    </xf>
    <xf numFmtId="0" fontId="13" fillId="0" borderId="53" xfId="0" applyFont="1" applyBorder="1" applyAlignment="1">
      <alignment horizontal="center" vertical="center"/>
    </xf>
    <xf numFmtId="0" fontId="13" fillId="0" borderId="0" xfId="0" applyFont="1" applyAlignment="1">
      <alignment horizontal="center" vertical="center"/>
    </xf>
    <xf numFmtId="0" fontId="13" fillId="0" borderId="11" xfId="0" applyFont="1" applyBorder="1" applyAlignment="1">
      <alignment horizontal="center" vertical="center"/>
    </xf>
    <xf numFmtId="0" fontId="3" fillId="0" borderId="0" xfId="0" applyFont="1" applyAlignment="1">
      <alignment horizontal="center" vertical="center" shrinkToFit="1"/>
    </xf>
    <xf numFmtId="177" fontId="3" fillId="0" borderId="0" xfId="0" applyNumberFormat="1" applyFont="1" applyAlignment="1">
      <alignment horizontal="center" vertical="top" shrinkToFit="1"/>
    </xf>
    <xf numFmtId="0" fontId="3" fillId="0" borderId="0" xfId="0" applyFont="1" applyAlignment="1">
      <alignment horizontal="right" vertical="center"/>
    </xf>
    <xf numFmtId="0" fontId="7" fillId="0" borderId="111" xfId="0" applyFont="1" applyBorder="1" applyAlignment="1">
      <alignment horizontal="center" vertical="center" shrinkToFit="1"/>
    </xf>
    <xf numFmtId="0" fontId="7" fillId="0" borderId="112" xfId="0" applyFont="1" applyBorder="1" applyAlignment="1">
      <alignment horizontal="center" vertical="center" shrinkToFit="1"/>
    </xf>
    <xf numFmtId="177" fontId="3" fillId="0" borderId="0" xfId="0" applyNumberFormat="1" applyFont="1" applyAlignment="1">
      <alignment horizontal="center" vertical="center"/>
    </xf>
    <xf numFmtId="177" fontId="3" fillId="0" borderId="3" xfId="0" applyNumberFormat="1" applyFont="1" applyBorder="1" applyAlignment="1">
      <alignment horizontal="center" vertical="center"/>
    </xf>
    <xf numFmtId="0" fontId="5" fillId="0" borderId="94"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114" xfId="0" applyFont="1" applyBorder="1" applyAlignment="1">
      <alignment horizontal="center" vertical="center" shrinkToFit="1"/>
    </xf>
    <xf numFmtId="0" fontId="5" fillId="0" borderId="65" xfId="0" applyFont="1" applyBorder="1" applyAlignment="1">
      <alignment horizontal="center" vertical="center" shrinkToFit="1"/>
    </xf>
    <xf numFmtId="0" fontId="5" fillId="0" borderId="0" xfId="0" applyFont="1" applyAlignment="1">
      <alignment horizontal="center" vertical="center" shrinkToFit="1"/>
    </xf>
    <xf numFmtId="0" fontId="5" fillId="0" borderId="11"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66" xfId="0" applyFont="1" applyBorder="1" applyAlignment="1">
      <alignment horizontal="center" vertical="center" shrinkToFit="1"/>
    </xf>
    <xf numFmtId="49" fontId="12" fillId="0" borderId="107" xfId="0" applyNumberFormat="1" applyFont="1" applyBorder="1" applyAlignment="1">
      <alignment horizontal="center" vertical="center" shrinkToFit="1"/>
    </xf>
    <xf numFmtId="0" fontId="12" fillId="0" borderId="108" xfId="0" applyFont="1" applyBorder="1" applyAlignment="1">
      <alignment horizontal="center" vertical="center" shrinkToFit="1"/>
    </xf>
    <xf numFmtId="49" fontId="12" fillId="0" borderId="125" xfId="0" applyNumberFormat="1" applyFont="1" applyBorder="1" applyAlignment="1">
      <alignment horizontal="center" vertical="center" shrinkToFit="1"/>
    </xf>
    <xf numFmtId="0" fontId="12" fillId="0" borderId="126" xfId="0" applyFont="1" applyBorder="1" applyAlignment="1">
      <alignment horizontal="center" vertical="center" shrinkToFit="1"/>
    </xf>
    <xf numFmtId="0" fontId="12" fillId="0" borderId="109" xfId="0" applyFont="1" applyBorder="1" applyAlignment="1">
      <alignment horizontal="center" vertical="center" shrinkToFit="1"/>
    </xf>
    <xf numFmtId="0" fontId="12" fillId="0" borderId="110" xfId="0" applyFont="1" applyBorder="1" applyAlignment="1">
      <alignment horizontal="center" vertical="center" shrinkToFit="1"/>
    </xf>
    <xf numFmtId="0" fontId="3" fillId="0" borderId="128" xfId="0" applyFont="1" applyBorder="1" applyAlignment="1">
      <alignment horizontal="center" vertical="center"/>
    </xf>
    <xf numFmtId="0" fontId="12" fillId="0" borderId="125" xfId="0" applyFont="1" applyBorder="1" applyAlignment="1">
      <alignment horizontal="center" vertical="center" shrinkToFit="1"/>
    </xf>
    <xf numFmtId="0" fontId="12" fillId="0" borderId="93" xfId="0" applyFont="1" applyBorder="1" applyAlignment="1">
      <alignment horizontal="center" vertical="center" shrinkToFit="1"/>
    </xf>
    <xf numFmtId="0" fontId="12" fillId="0" borderId="2" xfId="0" applyFont="1" applyBorder="1" applyAlignment="1">
      <alignment horizontal="center" vertical="center" shrinkToFit="1"/>
    </xf>
    <xf numFmtId="0" fontId="3" fillId="0" borderId="0" xfId="0" applyFont="1" applyAlignment="1">
      <alignment horizontal="left" vertical="center" wrapText="1"/>
    </xf>
    <xf numFmtId="0" fontId="12" fillId="0" borderId="0" xfId="0" applyFont="1" applyAlignment="1">
      <alignment horizontal="left" vertical="center"/>
    </xf>
    <xf numFmtId="177" fontId="3" fillId="0" borderId="60" xfId="0" applyNumberFormat="1" applyFont="1" applyBorder="1" applyAlignment="1">
      <alignment horizontal="right" vertical="center"/>
    </xf>
    <xf numFmtId="177" fontId="3" fillId="0" borderId="30" xfId="0" applyNumberFormat="1" applyFont="1" applyBorder="1" applyAlignment="1">
      <alignment horizontal="right" vertical="center"/>
    </xf>
    <xf numFmtId="0" fontId="7" fillId="0" borderId="30" xfId="0" applyFont="1" applyBorder="1" applyAlignment="1">
      <alignment horizontal="center" vertical="center"/>
    </xf>
    <xf numFmtId="0" fontId="7" fillId="0" borderId="33" xfId="0" applyFont="1" applyBorder="1" applyAlignment="1">
      <alignment horizontal="center" vertical="center"/>
    </xf>
    <xf numFmtId="0" fontId="12" fillId="0" borderId="60"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33"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3" xfId="0" applyFont="1" applyBorder="1" applyAlignment="1">
      <alignment horizontal="center" vertical="center" shrinkToFit="1"/>
    </xf>
    <xf numFmtId="177" fontId="12" fillId="0" borderId="60" xfId="0" applyNumberFormat="1" applyFont="1" applyBorder="1" applyAlignment="1">
      <alignment horizontal="center" vertical="center"/>
    </xf>
    <xf numFmtId="177" fontId="12" fillId="0" borderId="33" xfId="0" applyNumberFormat="1" applyFont="1" applyBorder="1" applyAlignment="1">
      <alignment horizontal="center" vertical="center"/>
    </xf>
    <xf numFmtId="0" fontId="7" fillId="0" borderId="140"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8" xfId="0" applyFont="1" applyBorder="1" applyAlignment="1">
      <alignment horizontal="center" vertical="center" shrinkToFit="1"/>
    </xf>
    <xf numFmtId="0" fontId="3" fillId="0" borderId="135" xfId="0" applyFont="1" applyBorder="1" applyAlignment="1">
      <alignment horizontal="center" vertical="center"/>
    </xf>
    <xf numFmtId="177" fontId="3" fillId="0" borderId="0" xfId="0" applyNumberFormat="1" applyFont="1"/>
    <xf numFmtId="0" fontId="7" fillId="0" borderId="136" xfId="0" applyFont="1" applyBorder="1" applyAlignment="1">
      <alignment horizontal="center" vertical="center" shrinkToFit="1"/>
    </xf>
    <xf numFmtId="0" fontId="7" fillId="0" borderId="137" xfId="0" applyFont="1" applyBorder="1" applyAlignment="1">
      <alignment horizontal="center" vertical="center" shrinkToFit="1"/>
    </xf>
    <xf numFmtId="0" fontId="7" fillId="0" borderId="138"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24" xfId="0" applyFont="1" applyBorder="1" applyAlignment="1">
      <alignment horizontal="center" vertical="center" shrinkToFit="1"/>
    </xf>
    <xf numFmtId="177" fontId="3" fillId="0" borderId="122" xfId="0" applyNumberFormat="1" applyFont="1" applyBorder="1" applyAlignment="1">
      <alignment horizontal="center" vertical="center" shrinkToFit="1"/>
    </xf>
    <xf numFmtId="177" fontId="3" fillId="0" borderId="25" xfId="0" applyNumberFormat="1" applyFont="1" applyBorder="1" applyAlignment="1">
      <alignment horizontal="center" vertical="center" shrinkToFit="1"/>
    </xf>
    <xf numFmtId="177" fontId="3" fillId="0" borderId="120" xfId="0" applyNumberFormat="1" applyFont="1" applyBorder="1" applyAlignment="1">
      <alignment horizontal="center" vertical="center" shrinkToFit="1"/>
    </xf>
    <xf numFmtId="177" fontId="3" fillId="0" borderId="0" xfId="0" applyNumberFormat="1" applyFont="1" applyAlignment="1">
      <alignment horizontal="center" vertical="center" shrinkToFit="1"/>
    </xf>
    <xf numFmtId="177" fontId="3" fillId="0" borderId="139" xfId="0" applyNumberFormat="1" applyFont="1" applyBorder="1" applyAlignment="1">
      <alignment horizontal="center" vertical="center" shrinkToFit="1"/>
    </xf>
    <xf numFmtId="177" fontId="3" fillId="0" borderId="2" xfId="0" applyNumberFormat="1" applyFont="1" applyBorder="1" applyAlignment="1">
      <alignment horizontal="center" vertical="center" shrinkToFit="1"/>
    </xf>
    <xf numFmtId="177" fontId="12" fillId="0" borderId="53" xfId="0" applyNumberFormat="1" applyFont="1" applyBorder="1" applyAlignment="1">
      <alignment horizontal="center" vertical="center" shrinkToFit="1"/>
    </xf>
    <xf numFmtId="177" fontId="12" fillId="0" borderId="0" xfId="0" applyNumberFormat="1" applyFont="1" applyAlignment="1">
      <alignment horizontal="center" vertical="center" shrinkToFit="1"/>
    </xf>
    <xf numFmtId="177" fontId="12" fillId="0" borderId="3" xfId="0" applyNumberFormat="1" applyFont="1" applyBorder="1" applyAlignment="1">
      <alignment horizontal="center" vertical="center" shrinkToFit="1"/>
    </xf>
    <xf numFmtId="0" fontId="5" fillId="0" borderId="117" xfId="0" applyFont="1" applyBorder="1" applyAlignment="1">
      <alignment horizontal="center" vertical="center" shrinkToFit="1"/>
    </xf>
    <xf numFmtId="0" fontId="5" fillId="0" borderId="126" xfId="0" applyFont="1" applyBorder="1" applyAlignment="1">
      <alignment horizontal="center" vertical="center" shrinkToFit="1"/>
    </xf>
    <xf numFmtId="0" fontId="5" fillId="0" borderId="118" xfId="0" applyFont="1" applyBorder="1" applyAlignment="1">
      <alignment horizontal="center" vertical="center" shrinkToFit="1"/>
    </xf>
    <xf numFmtId="0" fontId="5" fillId="0" borderId="81"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20" xfId="0" applyFont="1" applyBorder="1" applyAlignment="1">
      <alignment horizontal="center" vertical="center" shrinkToFit="1"/>
    </xf>
    <xf numFmtId="0" fontId="12" fillId="0" borderId="55" xfId="0" applyFont="1" applyBorder="1" applyAlignment="1">
      <alignment horizontal="center" vertical="center" shrinkToFit="1"/>
    </xf>
    <xf numFmtId="0" fontId="12" fillId="0" borderId="17"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113" xfId="0" applyFont="1" applyBorder="1" applyAlignment="1">
      <alignment horizontal="center" vertical="center"/>
    </xf>
    <xf numFmtId="0" fontId="3" fillId="0" borderId="51" xfId="0" applyFont="1" applyBorder="1" applyAlignment="1">
      <alignment horizontal="center" vertical="center"/>
    </xf>
    <xf numFmtId="0" fontId="3" fillId="0" borderId="129" xfId="0" applyFont="1" applyBorder="1" applyAlignment="1">
      <alignment horizontal="center" vertical="center" shrinkToFit="1"/>
    </xf>
    <xf numFmtId="0" fontId="3" fillId="0" borderId="49" xfId="0" applyFont="1" applyBorder="1" applyAlignment="1">
      <alignment horizontal="center" vertical="center" shrinkToFit="1"/>
    </xf>
    <xf numFmtId="177" fontId="3" fillId="0" borderId="28" xfId="0" applyNumberFormat="1" applyFont="1" applyBorder="1" applyAlignment="1">
      <alignment horizontal="center" vertical="center" shrinkToFit="1"/>
    </xf>
    <xf numFmtId="177" fontId="3" fillId="0" borderId="11" xfId="0" applyNumberFormat="1" applyFont="1" applyBorder="1" applyAlignment="1">
      <alignment horizontal="center" vertical="center" shrinkToFit="1"/>
    </xf>
    <xf numFmtId="177" fontId="3" fillId="0" borderId="121"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0" borderId="20" xfId="0" applyNumberFormat="1" applyFont="1" applyBorder="1" applyAlignment="1">
      <alignment horizontal="center" vertical="center" shrinkToFit="1"/>
    </xf>
    <xf numFmtId="0" fontId="5" fillId="0" borderId="123" xfId="0" applyFont="1" applyBorder="1" applyAlignment="1">
      <alignment horizontal="center" vertical="center" shrinkToFit="1"/>
    </xf>
    <xf numFmtId="0" fontId="5" fillId="0" borderId="124" xfId="0" applyFont="1" applyBorder="1" applyAlignment="1">
      <alignment horizontal="center" vertical="center" shrinkToFit="1"/>
    </xf>
    <xf numFmtId="0" fontId="5" fillId="0" borderId="131" xfId="0" applyFont="1" applyBorder="1" applyAlignment="1">
      <alignment horizontal="center" vertical="center" shrinkToFit="1"/>
    </xf>
    <xf numFmtId="0" fontId="3" fillId="0" borderId="122"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12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1"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0" xfId="0" applyFont="1" applyBorder="1" applyAlignment="1">
      <alignment horizontal="center" vertical="center" shrinkToFit="1"/>
    </xf>
    <xf numFmtId="0" fontId="5" fillId="0" borderId="3" xfId="0" applyFont="1" applyBorder="1" applyAlignment="1">
      <alignment horizontal="center" vertical="center" shrinkToFit="1"/>
    </xf>
    <xf numFmtId="177" fontId="3" fillId="0" borderId="2" xfId="0" applyNumberFormat="1" applyFont="1" applyBorder="1" applyAlignment="1">
      <alignment horizontal="center" vertical="center"/>
    </xf>
    <xf numFmtId="177" fontId="3" fillId="0" borderId="67" xfId="0" applyNumberFormat="1" applyFont="1" applyBorder="1" applyAlignment="1">
      <alignment horizontal="center" vertical="center"/>
    </xf>
    <xf numFmtId="0" fontId="5" fillId="0" borderId="132" xfId="0" applyFont="1" applyBorder="1" applyAlignment="1">
      <alignment horizontal="center" vertical="center" textRotation="255"/>
    </xf>
    <xf numFmtId="0" fontId="5" fillId="0" borderId="133" xfId="0" applyFont="1" applyBorder="1" applyAlignment="1">
      <alignment horizontal="center" vertical="center" textRotation="255"/>
    </xf>
    <xf numFmtId="0" fontId="5" fillId="0" borderId="134" xfId="0" applyFont="1" applyBorder="1" applyAlignment="1">
      <alignment horizontal="center" vertical="center" textRotation="255"/>
    </xf>
    <xf numFmtId="0" fontId="7" fillId="0" borderId="96" xfId="0" applyFont="1" applyBorder="1" applyAlignment="1">
      <alignment horizontal="right" vertical="center"/>
    </xf>
    <xf numFmtId="0" fontId="7" fillId="0" borderId="55" xfId="0" applyFont="1" applyBorder="1" applyAlignment="1">
      <alignment horizontal="right" vertical="center"/>
    </xf>
    <xf numFmtId="0" fontId="12" fillId="0" borderId="40" xfId="0" applyFont="1" applyBorder="1" applyAlignment="1">
      <alignment horizontal="center" vertical="center"/>
    </xf>
    <xf numFmtId="0" fontId="12" fillId="0" borderId="4" xfId="0" applyFont="1" applyBorder="1" applyAlignment="1">
      <alignment horizontal="center" vertical="center"/>
    </xf>
    <xf numFmtId="0" fontId="12" fillId="0" borderId="17" xfId="0" applyFont="1" applyBorder="1" applyAlignment="1">
      <alignment horizontal="center" vertical="center"/>
    </xf>
    <xf numFmtId="0" fontId="12" fillId="0" borderId="127" xfId="0" applyFont="1" applyBorder="1" applyAlignment="1">
      <alignment horizontal="center" vertical="center"/>
    </xf>
    <xf numFmtId="0" fontId="3" fillId="0" borderId="119" xfId="0" applyFont="1" applyBorder="1" applyAlignment="1">
      <alignment horizontal="center" vertical="center" shrinkToFit="1"/>
    </xf>
    <xf numFmtId="0" fontId="3" fillId="0" borderId="40" xfId="0" applyFont="1" applyBorder="1" applyAlignment="1">
      <alignment horizontal="center" vertical="center" shrinkToFit="1"/>
    </xf>
    <xf numFmtId="1" fontId="3" fillId="0" borderId="113" xfId="0" applyNumberFormat="1" applyFont="1" applyBorder="1" applyAlignment="1">
      <alignment horizontal="center" vertical="center"/>
    </xf>
    <xf numFmtId="1" fontId="3" fillId="0" borderId="51" xfId="0" applyNumberFormat="1" applyFont="1" applyBorder="1" applyAlignment="1">
      <alignment horizontal="center" vertical="center"/>
    </xf>
    <xf numFmtId="0" fontId="3" fillId="0" borderId="130" xfId="0" applyFont="1" applyBorder="1" applyAlignment="1">
      <alignment horizontal="center" vertical="center"/>
    </xf>
    <xf numFmtId="0" fontId="3" fillId="0" borderId="52" xfId="0" applyFont="1" applyBorder="1" applyAlignment="1">
      <alignment horizontal="center" vertical="center"/>
    </xf>
    <xf numFmtId="0" fontId="54" fillId="0" borderId="0" xfId="0" applyFont="1" applyAlignment="1">
      <alignment vertical="center" wrapText="1"/>
    </xf>
    <xf numFmtId="0" fontId="54" fillId="0" borderId="0" xfId="0" applyFont="1" applyAlignment="1">
      <alignment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left" vertical="center"/>
    </xf>
    <xf numFmtId="0" fontId="8" fillId="0" borderId="117" xfId="0" applyFont="1" applyBorder="1" applyAlignment="1">
      <alignment horizontal="center" vertical="center" wrapText="1" shrinkToFit="1"/>
    </xf>
    <xf numFmtId="0" fontId="8" fillId="0" borderId="118" xfId="0" applyFont="1" applyBorder="1" applyAlignment="1">
      <alignment horizontal="center" vertical="center" shrinkToFit="1"/>
    </xf>
    <xf numFmtId="0" fontId="8" fillId="0" borderId="65" xfId="0" applyFont="1" applyBorder="1" applyAlignment="1">
      <alignment horizontal="center" vertical="center" shrinkToFit="1"/>
    </xf>
    <xf numFmtId="0" fontId="8" fillId="0" borderId="11" xfId="0" applyFont="1" applyBorder="1" applyAlignment="1">
      <alignment horizontal="center" vertical="center" shrinkToFit="1"/>
    </xf>
    <xf numFmtId="177" fontId="12" fillId="0" borderId="125" xfId="0" applyNumberFormat="1" applyFont="1" applyBorder="1" applyAlignment="1">
      <alignment horizontal="center" vertical="center" shrinkToFit="1"/>
    </xf>
    <xf numFmtId="177" fontId="12" fillId="0" borderId="126" xfId="0" applyNumberFormat="1" applyFont="1" applyBorder="1" applyAlignment="1">
      <alignment horizontal="center" vertical="center" shrinkToFit="1"/>
    </xf>
    <xf numFmtId="177" fontId="12" fillId="0" borderId="141" xfId="0" applyNumberFormat="1" applyFont="1" applyBorder="1" applyAlignment="1">
      <alignment horizontal="center" vertical="center" shrinkToFit="1"/>
    </xf>
    <xf numFmtId="177" fontId="12" fillId="0" borderId="93" xfId="0" applyNumberFormat="1" applyFont="1" applyBorder="1" applyAlignment="1">
      <alignment horizontal="center" vertical="center" shrinkToFit="1"/>
    </xf>
    <xf numFmtId="177" fontId="12" fillId="0" borderId="2" xfId="0" applyNumberFormat="1" applyFont="1" applyBorder="1" applyAlignment="1">
      <alignment horizontal="center" vertical="center" shrinkToFit="1"/>
    </xf>
    <xf numFmtId="177" fontId="12" fillId="0" borderId="67" xfId="0" applyNumberFormat="1"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114" xfId="0" applyFont="1" applyBorder="1" applyAlignment="1">
      <alignment horizontal="center" vertical="center" shrinkToFit="1"/>
    </xf>
    <xf numFmtId="0" fontId="7" fillId="0" borderId="0" xfId="0" applyFont="1" applyAlignment="1">
      <alignment horizontal="left" vertical="center" shrinkToFit="1"/>
    </xf>
    <xf numFmtId="0" fontId="5" fillId="0" borderId="0" xfId="0" applyFont="1" applyAlignment="1">
      <alignment horizontal="left" vertical="center" wrapText="1"/>
    </xf>
    <xf numFmtId="0" fontId="12" fillId="0" borderId="71" xfId="0" applyFont="1" applyBorder="1" applyAlignment="1">
      <alignment horizontal="center" vertical="center" shrinkToFit="1"/>
    </xf>
    <xf numFmtId="0" fontId="12" fillId="0" borderId="73" xfId="0" applyFont="1" applyBorder="1" applyAlignment="1">
      <alignment horizontal="center" vertical="center" shrinkToFit="1"/>
    </xf>
    <xf numFmtId="0" fontId="12" fillId="0" borderId="72" xfId="0" applyFont="1" applyBorder="1" applyAlignment="1">
      <alignment horizontal="center" vertical="center" shrinkToFit="1"/>
    </xf>
    <xf numFmtId="0" fontId="3" fillId="0" borderId="71"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72" xfId="0" applyFont="1" applyBorder="1" applyAlignment="1">
      <alignment horizontal="center" vertical="center" shrinkToFit="1"/>
    </xf>
    <xf numFmtId="0" fontId="7" fillId="0" borderId="40" xfId="0" applyFont="1" applyBorder="1" applyAlignment="1">
      <alignment horizontal="left" vertical="center"/>
    </xf>
    <xf numFmtId="0" fontId="7" fillId="0" borderId="4" xfId="0" applyFont="1" applyBorder="1" applyAlignment="1">
      <alignment horizontal="left" vertical="center"/>
    </xf>
    <xf numFmtId="0" fontId="7" fillId="0" borderId="98" xfId="0" applyFont="1" applyBorder="1" applyAlignment="1">
      <alignment horizontal="center" vertical="center" shrinkToFit="1"/>
    </xf>
    <xf numFmtId="0" fontId="7" fillId="0" borderId="99" xfId="0" applyFont="1" applyBorder="1" applyAlignment="1">
      <alignment horizontal="center" vertical="center" shrinkToFit="1"/>
    </xf>
    <xf numFmtId="0" fontId="7" fillId="0" borderId="100" xfId="0" applyFont="1" applyBorder="1" applyAlignment="1">
      <alignment horizontal="center" vertical="center" shrinkToFit="1"/>
    </xf>
    <xf numFmtId="177" fontId="12" fillId="0" borderId="92" xfId="0" applyNumberFormat="1" applyFont="1" applyBorder="1" applyAlignment="1">
      <alignment horizontal="center" vertical="center" shrinkToFit="1"/>
    </xf>
    <xf numFmtId="177" fontId="12" fillId="0" borderId="73" xfId="0" applyNumberFormat="1" applyFont="1" applyBorder="1" applyAlignment="1">
      <alignment horizontal="center" vertical="center" shrinkToFit="1"/>
    </xf>
    <xf numFmtId="177" fontId="12" fillId="0" borderId="78" xfId="0" applyNumberFormat="1" applyFont="1" applyBorder="1" applyAlignment="1">
      <alignment horizontal="center" vertical="center" shrinkToFit="1"/>
    </xf>
    <xf numFmtId="0" fontId="3" fillId="0" borderId="0" xfId="0" applyFont="1" applyAlignment="1">
      <alignment horizontal="right" vertical="center" textRotation="180"/>
    </xf>
    <xf numFmtId="0" fontId="4" fillId="0" borderId="0" xfId="0" applyFont="1" applyAlignment="1">
      <alignment horizontal="center" vertical="center" shrinkToFit="1"/>
    </xf>
    <xf numFmtId="0" fontId="25" fillId="0" borderId="0" xfId="0" applyFont="1" applyAlignment="1">
      <alignment horizontal="center" vertical="center" shrinkToFit="1"/>
    </xf>
    <xf numFmtId="0" fontId="7" fillId="0" borderId="74"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63" xfId="0" applyFont="1" applyBorder="1" applyAlignment="1">
      <alignment horizontal="center" vertical="center" shrinkToFit="1"/>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62" xfId="0" applyFont="1" applyBorder="1" applyAlignment="1">
      <alignment horizontal="center" vertical="center"/>
    </xf>
    <xf numFmtId="0" fontId="5" fillId="0" borderId="69" xfId="0" applyFont="1" applyBorder="1" applyAlignment="1">
      <alignment horizontal="center" vertical="center" shrinkToFit="1"/>
    </xf>
    <xf numFmtId="0" fontId="5" fillId="0" borderId="70" xfId="0" applyFont="1" applyBorder="1" applyAlignment="1">
      <alignment horizontal="center" vertical="center" shrinkToFit="1"/>
    </xf>
    <xf numFmtId="0" fontId="5" fillId="0" borderId="63" xfId="0" applyFont="1" applyBorder="1" applyAlignment="1">
      <alignment horizontal="center" vertical="center" shrinkToFit="1"/>
    </xf>
    <xf numFmtId="0" fontId="7" fillId="0" borderId="115" xfId="0" applyFont="1" applyBorder="1" applyAlignment="1">
      <alignment horizontal="center" vertical="center" shrinkToFit="1"/>
    </xf>
    <xf numFmtId="0" fontId="7" fillId="0" borderId="116" xfId="0" applyFont="1" applyBorder="1" applyAlignment="1">
      <alignment horizontal="center" vertical="center" shrinkToFit="1"/>
    </xf>
    <xf numFmtId="177" fontId="3" fillId="0" borderId="0" xfId="0" applyNumberFormat="1" applyFont="1" applyAlignment="1">
      <alignment horizontal="left" vertical="center" shrinkToFit="1"/>
    </xf>
    <xf numFmtId="177" fontId="7" fillId="0" borderId="96" xfId="0" applyNumberFormat="1" applyFont="1" applyBorder="1" applyAlignment="1">
      <alignment horizontal="center" vertical="center" shrinkToFit="1"/>
    </xf>
    <xf numFmtId="177" fontId="7" fillId="0" borderId="40" xfId="0" applyNumberFormat="1" applyFont="1" applyBorder="1" applyAlignment="1">
      <alignment horizontal="center" vertical="center" shrinkToFit="1"/>
    </xf>
    <xf numFmtId="177" fontId="7" fillId="0" borderId="4" xfId="0" applyNumberFormat="1" applyFont="1" applyBorder="1" applyAlignment="1">
      <alignment horizontal="center" vertical="center" shrinkToFit="1"/>
    </xf>
    <xf numFmtId="177" fontId="12" fillId="0" borderId="95" xfId="0" applyNumberFormat="1" applyFont="1" applyBorder="1" applyAlignment="1">
      <alignment horizontal="center" vertical="center" shrinkToFit="1"/>
    </xf>
    <xf numFmtId="177" fontId="3" fillId="0" borderId="73" xfId="0" applyNumberFormat="1" applyFont="1" applyBorder="1" applyAlignment="1">
      <alignment horizontal="center" vertical="center" shrinkToFit="1"/>
    </xf>
    <xf numFmtId="177" fontId="3" fillId="0" borderId="78" xfId="0" applyNumberFormat="1" applyFont="1" applyBorder="1" applyAlignment="1">
      <alignment horizontal="center" vertical="center" shrinkToFit="1"/>
    </xf>
    <xf numFmtId="0" fontId="3" fillId="0" borderId="0" xfId="0" applyFont="1" applyAlignment="1">
      <alignment horizontal="center"/>
    </xf>
    <xf numFmtId="0" fontId="44" fillId="0" borderId="0" xfId="0" applyFont="1" applyAlignment="1">
      <alignment horizontal="justify" vertical="center" wrapText="1"/>
    </xf>
    <xf numFmtId="0" fontId="46" fillId="0" borderId="60" xfId="0" applyFont="1" applyBorder="1" applyAlignment="1">
      <alignment horizontal="center" vertical="center" wrapText="1"/>
    </xf>
    <xf numFmtId="0" fontId="46" fillId="0" borderId="30" xfId="0" applyFont="1" applyBorder="1" applyAlignment="1">
      <alignment horizontal="center" vertical="center"/>
    </xf>
    <xf numFmtId="0" fontId="46" fillId="0" borderId="33" xfId="0" applyFont="1" applyBorder="1" applyAlignment="1">
      <alignment horizontal="center" vertical="center"/>
    </xf>
    <xf numFmtId="0" fontId="43" fillId="0" borderId="0" xfId="0" applyFont="1" applyAlignment="1">
      <alignment horizontal="justify" vertical="distributed" wrapText="1"/>
    </xf>
    <xf numFmtId="0" fontId="43" fillId="0" borderId="0" xfId="0" applyFont="1" applyAlignment="1">
      <alignment horizontal="justify" vertical="distributed"/>
    </xf>
    <xf numFmtId="0" fontId="43" fillId="0" borderId="0" xfId="0" applyFont="1" applyAlignment="1">
      <alignment horizontal="justify" vertical="top" wrapText="1"/>
    </xf>
    <xf numFmtId="0" fontId="43" fillId="0" borderId="0" xfId="0" applyFont="1" applyAlignment="1">
      <alignment horizontal="justify" vertical="top"/>
    </xf>
    <xf numFmtId="0" fontId="46" fillId="0" borderId="53" xfId="0" applyFont="1" applyBorder="1" applyAlignment="1">
      <alignment horizontal="left" vertical="center" wrapText="1"/>
    </xf>
    <xf numFmtId="0" fontId="46" fillId="0" borderId="0" xfId="0" applyFont="1" applyAlignment="1">
      <alignment horizontal="left" vertical="center" wrapText="1"/>
    </xf>
    <xf numFmtId="0" fontId="13" fillId="0" borderId="53" xfId="0" applyFont="1" applyBorder="1" applyAlignment="1">
      <alignment vertical="center"/>
    </xf>
    <xf numFmtId="0" fontId="13" fillId="0" borderId="0" xfId="0" applyFont="1" applyAlignment="1">
      <alignment vertical="center"/>
    </xf>
    <xf numFmtId="0" fontId="13" fillId="0" borderId="11" xfId="0" applyFont="1" applyBorder="1" applyAlignment="1">
      <alignment vertical="center"/>
    </xf>
    <xf numFmtId="0" fontId="18" fillId="0" borderId="0" xfId="0" applyFont="1" applyAlignment="1">
      <alignment horizontal="center"/>
    </xf>
    <xf numFmtId="0" fontId="18" fillId="0" borderId="17" xfId="0" applyFont="1" applyBorder="1" applyAlignment="1">
      <alignment horizontal="center"/>
    </xf>
    <xf numFmtId="0" fontId="52" fillId="0" borderId="157" xfId="0" applyFont="1" applyBorder="1" applyAlignment="1">
      <alignment horizontal="center"/>
    </xf>
    <xf numFmtId="0" fontId="52" fillId="0" borderId="158" xfId="0" applyFont="1" applyBorder="1" applyAlignment="1">
      <alignment horizontal="center"/>
    </xf>
    <xf numFmtId="0" fontId="37" fillId="0" borderId="0" xfId="0" applyFont="1" applyAlignment="1">
      <alignment horizontal="left" vertical="center" wrapText="1"/>
    </xf>
    <xf numFmtId="0" fontId="37" fillId="0" borderId="0" xfId="0" applyFont="1" applyAlignment="1">
      <alignment horizontal="left" vertical="center"/>
    </xf>
    <xf numFmtId="0" fontId="13" fillId="0" borderId="25" xfId="0" applyFont="1" applyBorder="1" applyAlignment="1">
      <alignment horizontal="right" vertical="center"/>
    </xf>
    <xf numFmtId="0" fontId="13" fillId="0" borderId="0" xfId="0" applyFont="1" applyAlignment="1">
      <alignment horizontal="distributed"/>
    </xf>
    <xf numFmtId="0" fontId="13" fillId="0" borderId="0" xfId="0" applyFont="1" applyAlignment="1">
      <alignment horizontal="justify"/>
    </xf>
    <xf numFmtId="0" fontId="13" fillId="0" borderId="60" xfId="0" applyFont="1" applyBorder="1" applyAlignment="1">
      <alignment horizontal="center" vertical="center"/>
    </xf>
    <xf numFmtId="0" fontId="13" fillId="0" borderId="30" xfId="0" applyFont="1" applyBorder="1" applyAlignment="1">
      <alignment horizontal="center" vertical="center"/>
    </xf>
    <xf numFmtId="0" fontId="13" fillId="0" borderId="33" xfId="0" applyFont="1" applyBorder="1" applyAlignment="1">
      <alignment horizontal="center" vertical="center"/>
    </xf>
    <xf numFmtId="0" fontId="44" fillId="0" borderId="60" xfId="0" applyFont="1" applyBorder="1" applyAlignment="1">
      <alignment horizontal="center" vertical="center"/>
    </xf>
    <xf numFmtId="0" fontId="44" fillId="0" borderId="30" xfId="0" applyFont="1" applyBorder="1" applyAlignment="1">
      <alignment horizontal="center" vertical="center"/>
    </xf>
    <xf numFmtId="0" fontId="44" fillId="0" borderId="33" xfId="0" applyFont="1" applyBorder="1" applyAlignment="1">
      <alignment horizontal="center" vertical="center"/>
    </xf>
    <xf numFmtId="0" fontId="17" fillId="0" borderId="25" xfId="0" applyFont="1" applyBorder="1" applyAlignment="1">
      <alignment horizontal="distributed"/>
    </xf>
    <xf numFmtId="0" fontId="13" fillId="0" borderId="30" xfId="0" applyFont="1" applyBorder="1" applyAlignment="1">
      <alignment horizontal="distributed"/>
    </xf>
    <xf numFmtId="0" fontId="16" fillId="0" borderId="0" xfId="0" applyFont="1" applyAlignment="1">
      <alignment horizontal="center" vertical="center"/>
    </xf>
    <xf numFmtId="0" fontId="13" fillId="0" borderId="0" xfId="0" applyFont="1" applyAlignment="1">
      <alignment horizontal="distributed" vertical="center" wrapText="1"/>
    </xf>
    <xf numFmtId="0" fontId="13" fillId="0" borderId="0" xfId="0" applyFont="1" applyAlignment="1">
      <alignment horizontal="distributed" vertical="center"/>
    </xf>
    <xf numFmtId="0" fontId="13" fillId="0" borderId="60" xfId="0" applyFont="1" applyBorder="1" applyAlignment="1">
      <alignment horizontal="center" vertical="center" wrapText="1"/>
    </xf>
    <xf numFmtId="0" fontId="13" fillId="0" borderId="0" xfId="0" applyFont="1" applyAlignment="1">
      <alignment horizontal="left" vertical="center"/>
    </xf>
    <xf numFmtId="0" fontId="15" fillId="0" borderId="60" xfId="0" applyFont="1" applyBorder="1" applyAlignment="1">
      <alignment horizontal="center" vertical="center"/>
    </xf>
    <xf numFmtId="0" fontId="15" fillId="0" borderId="30" xfId="0" applyFont="1" applyBorder="1" applyAlignment="1">
      <alignment horizontal="center" vertical="center"/>
    </xf>
    <xf numFmtId="0" fontId="15" fillId="0" borderId="33" xfId="0" applyFont="1" applyBorder="1" applyAlignment="1">
      <alignment horizontal="center" vertical="center"/>
    </xf>
    <xf numFmtId="0" fontId="57" fillId="0" borderId="60" xfId="0" applyFont="1" applyBorder="1" applyAlignment="1">
      <alignment horizontal="center" vertical="center" wrapText="1"/>
    </xf>
    <xf numFmtId="0" fontId="57" fillId="0" borderId="30" xfId="0" applyFont="1" applyBorder="1" applyAlignment="1">
      <alignment horizontal="center" vertical="center"/>
    </xf>
    <xf numFmtId="0" fontId="57" fillId="0" borderId="33" xfId="0" applyFont="1" applyBorder="1" applyAlignment="1">
      <alignment horizontal="center" vertical="center"/>
    </xf>
    <xf numFmtId="177" fontId="18" fillId="0" borderId="9" xfId="0" applyNumberFormat="1" applyFont="1" applyBorder="1" applyAlignment="1">
      <alignment horizontal="center" vertical="center" shrinkToFit="1"/>
    </xf>
    <xf numFmtId="0" fontId="13" fillId="0" borderId="9" xfId="0" applyFont="1" applyBorder="1" applyAlignment="1">
      <alignment horizontal="center" vertical="center"/>
    </xf>
    <xf numFmtId="177" fontId="13" fillId="0" borderId="9" xfId="0" applyNumberFormat="1" applyFont="1" applyBorder="1" applyAlignment="1">
      <alignment horizontal="left" vertical="center" wrapText="1"/>
    </xf>
    <xf numFmtId="0" fontId="18" fillId="0" borderId="30" xfId="0" applyFont="1" applyBorder="1" applyAlignment="1">
      <alignment horizontal="center"/>
    </xf>
    <xf numFmtId="0" fontId="13" fillId="0" borderId="30" xfId="0" applyFont="1" applyBorder="1" applyAlignment="1">
      <alignment horizontal="center"/>
    </xf>
    <xf numFmtId="49" fontId="13" fillId="0" borderId="30" xfId="0" applyNumberFormat="1" applyFont="1" applyBorder="1" applyAlignment="1">
      <alignment horizontal="left"/>
    </xf>
    <xf numFmtId="0" fontId="13" fillId="0" borderId="30" xfId="0" applyFont="1" applyBorder="1" applyAlignment="1">
      <alignment horizontal="left"/>
    </xf>
    <xf numFmtId="0" fontId="13" fillId="0" borderId="53" xfId="0" applyFont="1" applyBorder="1" applyAlignment="1">
      <alignment horizontal="left" vertical="center"/>
    </xf>
    <xf numFmtId="0" fontId="13" fillId="0" borderId="11" xfId="0" applyFont="1" applyBorder="1" applyAlignment="1">
      <alignment horizontal="left" vertical="center"/>
    </xf>
    <xf numFmtId="0" fontId="13" fillId="0" borderId="17" xfId="0" applyFont="1" applyBorder="1" applyAlignment="1">
      <alignment horizontal="distributed"/>
    </xf>
    <xf numFmtId="0" fontId="17" fillId="0" borderId="30" xfId="0" applyFont="1" applyBorder="1" applyAlignment="1">
      <alignment horizontal="distributed"/>
    </xf>
    <xf numFmtId="0" fontId="13" fillId="0" borderId="17" xfId="0" applyFont="1" applyBorder="1" applyAlignment="1">
      <alignment horizontal="center"/>
    </xf>
    <xf numFmtId="0" fontId="53" fillId="0" borderId="175" xfId="0" applyFont="1" applyBorder="1" applyAlignment="1">
      <alignment horizontal="center" vertical="center"/>
    </xf>
    <xf numFmtId="0" fontId="53" fillId="0" borderId="176" xfId="0" applyFont="1" applyBorder="1" applyAlignment="1">
      <alignment horizontal="center" vertical="center"/>
    </xf>
    <xf numFmtId="0" fontId="53" fillId="0" borderId="23" xfId="0" applyFont="1" applyBorder="1" applyAlignment="1">
      <alignment horizontal="center" vertical="center"/>
    </xf>
    <xf numFmtId="0" fontId="53" fillId="0" borderId="173" xfId="0" applyFont="1" applyBorder="1" applyAlignment="1">
      <alignment horizontal="center" vertical="center"/>
    </xf>
    <xf numFmtId="0" fontId="53" fillId="0" borderId="177" xfId="0" applyFont="1" applyBorder="1" applyAlignment="1">
      <alignment horizontal="center" vertical="center"/>
    </xf>
    <xf numFmtId="0" fontId="53" fillId="0" borderId="178" xfId="0" applyFont="1" applyBorder="1" applyAlignment="1">
      <alignment horizontal="center" vertical="center"/>
    </xf>
    <xf numFmtId="177" fontId="13" fillId="0" borderId="60" xfId="0" applyNumberFormat="1" applyFont="1" applyBorder="1" applyAlignment="1">
      <alignment horizontal="left" vertical="center" wrapText="1"/>
    </xf>
    <xf numFmtId="177" fontId="13" fillId="0" borderId="30" xfId="0" applyNumberFormat="1" applyFont="1" applyBorder="1" applyAlignment="1">
      <alignment horizontal="left" vertical="center" wrapText="1"/>
    </xf>
    <xf numFmtId="177" fontId="13" fillId="0" borderId="33" xfId="0" applyNumberFormat="1" applyFont="1" applyBorder="1" applyAlignment="1">
      <alignment horizontal="left" vertical="center" wrapText="1"/>
    </xf>
    <xf numFmtId="177" fontId="17" fillId="0" borderId="30" xfId="0" applyNumberFormat="1" applyFont="1" applyBorder="1" applyAlignment="1">
      <alignment horizontal="left" vertical="center" wrapText="1"/>
    </xf>
    <xf numFmtId="177" fontId="17" fillId="0" borderId="33" xfId="0" applyNumberFormat="1" applyFont="1" applyBorder="1" applyAlignment="1">
      <alignment horizontal="left" vertical="center" wrapText="1"/>
    </xf>
    <xf numFmtId="0" fontId="13" fillId="0" borderId="142" xfId="0" applyFont="1" applyBorder="1" applyAlignment="1">
      <alignment horizontal="center" vertical="center"/>
    </xf>
    <xf numFmtId="0" fontId="13" fillId="0" borderId="58" xfId="0" applyFont="1" applyBorder="1" applyAlignment="1">
      <alignment horizontal="center" vertical="center"/>
    </xf>
    <xf numFmtId="0" fontId="15" fillId="0" borderId="143" xfId="0" applyFont="1" applyBorder="1" applyAlignment="1">
      <alignment horizontal="center" vertical="center"/>
    </xf>
    <xf numFmtId="0" fontId="15" fillId="0" borderId="59" xfId="0" applyFont="1" applyBorder="1" applyAlignment="1">
      <alignment horizontal="center" vertical="center"/>
    </xf>
    <xf numFmtId="177" fontId="18" fillId="0" borderId="60" xfId="0" applyNumberFormat="1" applyFont="1" applyBorder="1" applyAlignment="1">
      <alignment horizontal="center" vertical="center" shrinkToFit="1"/>
    </xf>
    <xf numFmtId="177" fontId="18" fillId="0" borderId="30" xfId="0" applyNumberFormat="1" applyFont="1" applyBorder="1" applyAlignment="1">
      <alignment horizontal="center" vertical="center" shrinkToFit="1"/>
    </xf>
    <xf numFmtId="177" fontId="18" fillId="0" borderId="33" xfId="0" applyNumberFormat="1" applyFont="1" applyBorder="1" applyAlignment="1">
      <alignment horizontal="center" vertical="center" shrinkToFit="1"/>
    </xf>
    <xf numFmtId="177" fontId="15" fillId="0" borderId="60" xfId="0" applyNumberFormat="1" applyFont="1" applyBorder="1" applyAlignment="1">
      <alignment horizontal="center" vertical="center"/>
    </xf>
    <xf numFmtId="177" fontId="15" fillId="0" borderId="30" xfId="0" applyNumberFormat="1" applyFont="1" applyBorder="1" applyAlignment="1">
      <alignment horizontal="center" vertical="center"/>
    </xf>
    <xf numFmtId="0" fontId="13" fillId="0" borderId="0" xfId="0" applyFont="1" applyAlignment="1">
      <alignment horizontal="left" vertical="center" wrapText="1"/>
    </xf>
    <xf numFmtId="0" fontId="0" fillId="0" borderId="144" xfId="0"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98" xfId="0" applyBorder="1" applyAlignment="1">
      <alignment horizontal="center" vertical="center"/>
    </xf>
    <xf numFmtId="0" fontId="0" fillId="0" borderId="145" xfId="0" applyBorder="1" applyAlignment="1">
      <alignment horizontal="center" vertical="center"/>
    </xf>
    <xf numFmtId="0" fontId="0" fillId="0" borderId="65" xfId="0" applyBorder="1" applyAlignment="1">
      <alignment horizontal="center" vertical="center"/>
    </xf>
    <xf numFmtId="0" fontId="0" fillId="0" borderId="11" xfId="0" applyBorder="1" applyAlignment="1">
      <alignment horizontal="center" vertical="center"/>
    </xf>
    <xf numFmtId="0" fontId="0" fillId="0" borderId="90" xfId="0" applyBorder="1" applyAlignment="1">
      <alignment horizontal="center" vertical="center"/>
    </xf>
    <xf numFmtId="0" fontId="0" fillId="0" borderId="33" xfId="0" applyBorder="1" applyAlignment="1">
      <alignment horizontal="center" vertical="center"/>
    </xf>
    <xf numFmtId="0" fontId="0" fillId="0" borderId="74" xfId="0" applyBorder="1" applyAlignment="1">
      <alignment horizontal="center" vertical="center"/>
    </xf>
    <xf numFmtId="0" fontId="0" fillId="0" borderId="62" xfId="0" applyBorder="1" applyAlignment="1">
      <alignment horizontal="center" vertical="center"/>
    </xf>
    <xf numFmtId="0" fontId="0" fillId="0" borderId="140" xfId="0" applyBorder="1" applyAlignment="1">
      <alignment horizontal="center" vertical="center"/>
    </xf>
    <xf numFmtId="0" fontId="0" fillId="0" borderId="95" xfId="0" applyBorder="1" applyAlignment="1">
      <alignment horizontal="center" vertical="center"/>
    </xf>
    <xf numFmtId="0" fontId="0" fillId="0" borderId="2" xfId="0" applyBorder="1" applyAlignment="1">
      <alignment horizontal="center" vertical="center"/>
    </xf>
    <xf numFmtId="0" fontId="0" fillId="0" borderId="66" xfId="0" applyBorder="1" applyAlignment="1">
      <alignment horizontal="center" vertical="center"/>
    </xf>
    <xf numFmtId="0" fontId="0" fillId="0" borderId="144" xfId="0" applyBorder="1" applyAlignment="1">
      <alignment horizontal="center" vertical="center" shrinkToFit="1"/>
    </xf>
    <xf numFmtId="0" fontId="0" fillId="0" borderId="99" xfId="0" applyBorder="1" applyAlignment="1">
      <alignment horizontal="center" vertical="center" shrinkToFit="1"/>
    </xf>
    <xf numFmtId="0" fontId="0" fillId="0" borderId="145" xfId="0" applyBorder="1" applyAlignment="1">
      <alignment horizontal="center" vertical="center" shrinkToFit="1"/>
    </xf>
    <xf numFmtId="0" fontId="59" fillId="0" borderId="98" xfId="0" applyFont="1" applyBorder="1" applyAlignment="1">
      <alignment horizontal="center" vertical="center"/>
    </xf>
    <xf numFmtId="0" fontId="59" fillId="0" borderId="99" xfId="0" applyFont="1" applyBorder="1" applyAlignment="1">
      <alignment horizontal="center" vertical="center"/>
    </xf>
    <xf numFmtId="0" fontId="0" fillId="0" borderId="70" xfId="0" applyBorder="1" applyAlignment="1">
      <alignment horizontal="center" vertical="center"/>
    </xf>
    <xf numFmtId="177" fontId="0" fillId="0" borderId="55" xfId="0" applyNumberFormat="1" applyBorder="1" applyAlignment="1">
      <alignment horizontal="center" vertical="center"/>
    </xf>
    <xf numFmtId="177" fontId="0" fillId="0" borderId="17" xfId="0" applyNumberFormat="1" applyBorder="1" applyAlignment="1">
      <alignment horizontal="center" vertical="center"/>
    </xf>
    <xf numFmtId="0" fontId="0" fillId="0" borderId="81" xfId="0" applyBorder="1" applyAlignment="1">
      <alignment horizontal="center" vertical="center"/>
    </xf>
    <xf numFmtId="177" fontId="0" fillId="0" borderId="30" xfId="0" applyNumberFormat="1" applyBorder="1" applyAlignment="1">
      <alignment horizontal="center" vertical="center"/>
    </xf>
    <xf numFmtId="177" fontId="0" fillId="0" borderId="64" xfId="0" applyNumberFormat="1" applyBorder="1" applyAlignment="1">
      <alignment horizontal="center" vertical="center"/>
    </xf>
    <xf numFmtId="0" fontId="14" fillId="0" borderId="0" xfId="0" applyFont="1" applyAlignment="1">
      <alignment horizontal="left" vertical="center"/>
    </xf>
    <xf numFmtId="0" fontId="0" fillId="0" borderId="69" xfId="0" applyBorder="1" applyAlignment="1" applyProtection="1">
      <alignment horizontal="center" vertical="center"/>
      <protection locked="0"/>
    </xf>
    <xf numFmtId="0" fontId="0" fillId="0" borderId="70"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14" fillId="0" borderId="144" xfId="0" applyFont="1" applyBorder="1" applyAlignment="1">
      <alignment horizontal="center" vertical="center"/>
    </xf>
    <xf numFmtId="0" fontId="14" fillId="0" borderId="100" xfId="0" applyFont="1" applyBorder="1" applyAlignment="1">
      <alignment horizontal="center" vertical="center"/>
    </xf>
    <xf numFmtId="0" fontId="23" fillId="0" borderId="69" xfId="0" applyFont="1" applyBorder="1" applyAlignment="1" applyProtection="1">
      <alignment horizontal="center" vertical="center"/>
      <protection locked="0"/>
    </xf>
    <xf numFmtId="0" fontId="23" fillId="0" borderId="63" xfId="0" applyFont="1" applyBorder="1" applyAlignment="1" applyProtection="1">
      <alignment horizontal="center" vertical="center"/>
      <protection locked="0"/>
    </xf>
    <xf numFmtId="0" fontId="23" fillId="0" borderId="60" xfId="0" applyFont="1" applyBorder="1" applyAlignment="1" applyProtection="1">
      <alignment horizontal="center" vertical="center"/>
      <protection locked="0"/>
    </xf>
    <xf numFmtId="0" fontId="23" fillId="0" borderId="64" xfId="0" applyFont="1" applyBorder="1" applyAlignment="1" applyProtection="1">
      <alignment horizontal="center" vertical="center"/>
      <protection locked="0"/>
    </xf>
    <xf numFmtId="0" fontId="20" fillId="0" borderId="98" xfId="0" applyFont="1" applyBorder="1" applyAlignment="1">
      <alignment horizontal="center" vertical="center"/>
    </xf>
    <xf numFmtId="0" fontId="20" fillId="0" borderId="99" xfId="0" applyFont="1" applyBorder="1" applyAlignment="1">
      <alignment horizontal="center" vertical="center"/>
    </xf>
    <xf numFmtId="0" fontId="20" fillId="0" borderId="100" xfId="0" applyFont="1" applyBorder="1" applyAlignment="1">
      <alignment horizontal="center" vertical="center"/>
    </xf>
    <xf numFmtId="0" fontId="0" fillId="0" borderId="71"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0" fillId="0" borderId="0" xfId="0" applyAlignment="1">
      <alignment horizontal="right" vertical="center"/>
    </xf>
    <xf numFmtId="0" fontId="0" fillId="0" borderId="0" xfId="0"/>
    <xf numFmtId="49" fontId="13" fillId="0" borderId="0" xfId="0" applyNumberFormat="1" applyFont="1" applyAlignment="1">
      <alignment horizontal="right" vertical="center"/>
    </xf>
    <xf numFmtId="49" fontId="13" fillId="0" borderId="0" xfId="0" applyNumberFormat="1" applyFont="1" applyAlignment="1">
      <alignment horizontal="right" vertical="top"/>
    </xf>
    <xf numFmtId="0" fontId="23" fillId="0" borderId="71" xfId="0" applyFont="1" applyBorder="1" applyAlignment="1" applyProtection="1">
      <alignment horizontal="center" vertical="center"/>
      <protection locked="0"/>
    </xf>
    <xf numFmtId="0" fontId="23" fillId="0" borderId="78" xfId="0" applyFont="1" applyBorder="1" applyAlignment="1" applyProtection="1">
      <alignment horizontal="center" vertical="center"/>
      <protection locked="0"/>
    </xf>
    <xf numFmtId="0" fontId="23" fillId="0" borderId="17" xfId="0" applyFont="1" applyBorder="1" applyAlignment="1">
      <alignment horizontal="center" vertical="center"/>
    </xf>
    <xf numFmtId="0" fontId="23" fillId="0" borderId="144" xfId="0" applyFont="1" applyBorder="1" applyAlignment="1">
      <alignment horizontal="center" vertical="center"/>
    </xf>
    <xf numFmtId="0" fontId="23" fillId="0" borderId="99" xfId="0" applyFont="1" applyBorder="1" applyAlignment="1">
      <alignment horizontal="center" vertical="center"/>
    </xf>
    <xf numFmtId="0" fontId="23" fillId="0" borderId="100" xfId="0" applyFont="1" applyBorder="1" applyAlignment="1">
      <alignment horizontal="center" vertical="center"/>
    </xf>
    <xf numFmtId="0" fontId="0" fillId="0" borderId="0" xfId="0" applyAlignment="1">
      <alignment horizontal="center" vertical="center" shrinkToFit="1"/>
    </xf>
    <xf numFmtId="0" fontId="21" fillId="0" borderId="0" xfId="0" applyFont="1" applyAlignment="1">
      <alignment horizontal="center" vertical="center"/>
    </xf>
    <xf numFmtId="0" fontId="22" fillId="0" borderId="0" xfId="0" applyFont="1" applyAlignment="1">
      <alignment horizontal="center"/>
    </xf>
    <xf numFmtId="177" fontId="0" fillId="0" borderId="69" xfId="0" applyNumberFormat="1" applyBorder="1" applyAlignment="1">
      <alignment horizontal="center" vertical="center"/>
    </xf>
    <xf numFmtId="177" fontId="0" fillId="0" borderId="70" xfId="0" applyNumberFormat="1" applyBorder="1" applyAlignment="1">
      <alignment horizontal="center" vertical="center"/>
    </xf>
    <xf numFmtId="177" fontId="0" fillId="0" borderId="40" xfId="0" applyNumberFormat="1" applyBorder="1" applyAlignment="1">
      <alignment horizontal="center" vertical="center"/>
    </xf>
    <xf numFmtId="0" fontId="32" fillId="0" borderId="0" xfId="0" applyFont="1" applyAlignment="1">
      <alignment horizontal="left" vertical="top" wrapText="1"/>
    </xf>
    <xf numFmtId="0" fontId="44" fillId="0" borderId="0" xfId="0" applyFont="1" applyAlignment="1">
      <alignment horizontal="left" vertical="center" wrapText="1"/>
    </xf>
    <xf numFmtId="49" fontId="60" fillId="0" borderId="0" xfId="0" applyNumberFormat="1" applyFont="1" applyAlignment="1">
      <alignment horizontal="left" vertical="center" wrapText="1"/>
    </xf>
    <xf numFmtId="0" fontId="3" fillId="0" borderId="65" xfId="0" applyFont="1" applyBorder="1" applyAlignment="1">
      <alignment horizontal="center" vertical="center" shrinkToFit="1"/>
    </xf>
    <xf numFmtId="0" fontId="3" fillId="0" borderId="87" xfId="0" applyFont="1" applyBorder="1" applyAlignment="1">
      <alignment horizontal="center" vertical="center" shrinkToFit="1"/>
    </xf>
    <xf numFmtId="0" fontId="3" fillId="0" borderId="75" xfId="0" applyFont="1" applyBorder="1" applyAlignment="1">
      <alignment horizontal="center" vertical="center" shrinkToFit="1"/>
    </xf>
    <xf numFmtId="0" fontId="3"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60" xfId="0" applyFont="1" applyBorder="1" applyAlignment="1">
      <alignment horizontal="center" vertical="center"/>
    </xf>
    <xf numFmtId="0" fontId="3" fillId="0" borderId="64" xfId="0" applyFont="1" applyBorder="1" applyAlignment="1">
      <alignment horizontal="center" vertical="center"/>
    </xf>
    <xf numFmtId="0" fontId="2" fillId="0" borderId="6" xfId="0" applyFont="1" applyBorder="1" applyAlignment="1">
      <alignment horizontal="center" vertical="center"/>
    </xf>
    <xf numFmtId="0" fontId="2" fillId="0" borderId="28" xfId="0" applyFont="1" applyBorder="1" applyAlignment="1">
      <alignment horizontal="center" vertical="center"/>
    </xf>
    <xf numFmtId="0" fontId="2" fillId="0" borderId="93" xfId="0" applyFont="1" applyBorder="1" applyAlignment="1">
      <alignment horizontal="center" vertical="center"/>
    </xf>
    <xf numFmtId="0" fontId="2" fillId="0" borderId="66" xfId="0" applyFont="1" applyBorder="1" applyAlignment="1">
      <alignment horizontal="center" vertical="center"/>
    </xf>
    <xf numFmtId="0" fontId="3" fillId="0" borderId="149" xfId="0" applyFont="1" applyBorder="1" applyAlignment="1">
      <alignment horizontal="center" vertical="center" shrinkToFit="1"/>
    </xf>
    <xf numFmtId="0" fontId="3" fillId="0" borderId="70"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2" xfId="0" applyFont="1" applyBorder="1" applyAlignment="1">
      <alignment horizontal="center" vertical="center" shrinkToFit="1"/>
    </xf>
    <xf numFmtId="0" fontId="25" fillId="0" borderId="92" xfId="0" applyFont="1" applyBorder="1" applyAlignment="1">
      <alignment horizontal="center" vertical="center"/>
    </xf>
    <xf numFmtId="0" fontId="25" fillId="0" borderId="73" xfId="0" applyFont="1" applyBorder="1" applyAlignment="1">
      <alignment horizontal="center" vertical="center"/>
    </xf>
    <xf numFmtId="0" fontId="25" fillId="0" borderId="72" xfId="0" applyFont="1" applyBorder="1" applyAlignment="1">
      <alignment horizontal="center" vertical="center"/>
    </xf>
    <xf numFmtId="0" fontId="25" fillId="0" borderId="140" xfId="0" applyFont="1" applyBorder="1" applyAlignment="1">
      <alignment horizontal="center" vertical="center"/>
    </xf>
    <xf numFmtId="0" fontId="25" fillId="0" borderId="25" xfId="0" applyFont="1" applyBorder="1" applyAlignment="1">
      <alignment horizontal="center" vertical="center"/>
    </xf>
    <xf numFmtId="179" fontId="25" fillId="3" borderId="6" xfId="0" applyNumberFormat="1" applyFont="1" applyFill="1" applyBorder="1" applyAlignment="1" applyProtection="1">
      <alignment horizontal="right" vertical="center"/>
      <protection locked="0"/>
    </xf>
    <xf numFmtId="179" fontId="25" fillId="3" borderId="25" xfId="0" applyNumberFormat="1" applyFont="1" applyFill="1" applyBorder="1" applyAlignment="1" applyProtection="1">
      <alignment horizontal="right" vertical="center"/>
      <protection locked="0"/>
    </xf>
    <xf numFmtId="0" fontId="25" fillId="0" borderId="69" xfId="0" applyFont="1" applyBorder="1" applyAlignment="1">
      <alignment horizontal="center" vertical="center" shrinkToFit="1"/>
    </xf>
    <xf numFmtId="0" fontId="25" fillId="0" borderId="70" xfId="0" applyFont="1" applyBorder="1" applyAlignment="1">
      <alignment horizontal="center" vertical="center" shrinkToFit="1"/>
    </xf>
    <xf numFmtId="0" fontId="25" fillId="0" borderId="62" xfId="0" applyFont="1" applyBorder="1" applyAlignment="1">
      <alignment horizontal="center" vertical="center" shrinkToFit="1"/>
    </xf>
    <xf numFmtId="0" fontId="37" fillId="0" borderId="0" xfId="0" applyFont="1" applyAlignment="1">
      <alignment vertical="center" wrapText="1"/>
    </xf>
    <xf numFmtId="0" fontId="25" fillId="0" borderId="0" xfId="0" applyFont="1" applyAlignment="1">
      <alignment horizontal="left" vertical="center"/>
    </xf>
    <xf numFmtId="0" fontId="26" fillId="0" borderId="0" xfId="0" applyFont="1" applyAlignment="1">
      <alignment horizontal="center" vertical="center"/>
    </xf>
    <xf numFmtId="0" fontId="25" fillId="0" borderId="6" xfId="0" applyFont="1" applyBorder="1" applyAlignment="1">
      <alignment horizontal="left" vertical="center"/>
    </xf>
    <xf numFmtId="0" fontId="25" fillId="0" borderId="25" xfId="0" applyFont="1" applyBorder="1" applyAlignment="1">
      <alignment horizontal="left" vertical="center"/>
    </xf>
    <xf numFmtId="179" fontId="25" fillId="3" borderId="71" xfId="0" applyNumberFormat="1" applyFont="1" applyFill="1" applyBorder="1" applyAlignment="1" applyProtection="1">
      <alignment horizontal="center" vertical="center"/>
      <protection locked="0"/>
    </xf>
    <xf numFmtId="179" fontId="25" fillId="3" borderId="73" xfId="0" applyNumberFormat="1" applyFont="1" applyFill="1" applyBorder="1" applyAlignment="1" applyProtection="1">
      <alignment horizontal="center" vertical="center"/>
      <protection locked="0"/>
    </xf>
    <xf numFmtId="179" fontId="25" fillId="3" borderId="78" xfId="0" applyNumberFormat="1" applyFont="1" applyFill="1" applyBorder="1" applyAlignment="1" applyProtection="1">
      <alignment horizontal="center" vertical="center"/>
      <protection locked="0"/>
    </xf>
    <xf numFmtId="0" fontId="25" fillId="0" borderId="76" xfId="0" applyFont="1" applyBorder="1" applyAlignment="1">
      <alignment horizontal="center" vertical="center"/>
    </xf>
    <xf numFmtId="0" fontId="25" fillId="0" borderId="146" xfId="0" applyFont="1" applyBorder="1" applyAlignment="1">
      <alignment horizontal="center" vertical="center"/>
    </xf>
    <xf numFmtId="0" fontId="25" fillId="0" borderId="30" xfId="0" applyFont="1" applyBorder="1" applyAlignment="1">
      <alignment horizontal="center" vertical="center"/>
    </xf>
    <xf numFmtId="177" fontId="25" fillId="0" borderId="55" xfId="0" applyNumberFormat="1" applyFont="1" applyBorder="1" applyAlignment="1">
      <alignment horizontal="left" vertical="center" shrinkToFit="1"/>
    </xf>
    <xf numFmtId="177" fontId="25" fillId="0" borderId="17" xfId="0" applyNumberFormat="1" applyFont="1" applyBorder="1" applyAlignment="1">
      <alignment horizontal="left" vertical="center" shrinkToFit="1"/>
    </xf>
    <xf numFmtId="177" fontId="25" fillId="0" borderId="127" xfId="0" applyNumberFormat="1" applyFont="1" applyBorder="1" applyAlignment="1">
      <alignment horizontal="left" vertical="center" shrinkToFit="1"/>
    </xf>
    <xf numFmtId="0" fontId="2" fillId="0" borderId="0" xfId="0" applyFont="1" applyAlignment="1">
      <alignment horizontal="center" vertical="center"/>
    </xf>
    <xf numFmtId="0" fontId="27" fillId="0" borderId="0" xfId="0" applyFont="1" applyAlignment="1">
      <alignment horizontal="center"/>
    </xf>
    <xf numFmtId="0" fontId="3" fillId="0" borderId="2" xfId="0" applyFont="1" applyBorder="1" applyAlignment="1">
      <alignment horizontal="center" vertical="center"/>
    </xf>
    <xf numFmtId="0" fontId="25" fillId="0" borderId="1" xfId="0" applyFont="1" applyBorder="1" applyAlignment="1">
      <alignment horizontal="center" vertical="center"/>
    </xf>
    <xf numFmtId="0" fontId="25" fillId="0" borderId="9" xfId="0" applyFont="1" applyBorder="1" applyAlignment="1">
      <alignment horizontal="center" vertical="center"/>
    </xf>
    <xf numFmtId="177" fontId="25" fillId="0" borderId="9" xfId="0" applyNumberFormat="1" applyFont="1" applyBorder="1" applyAlignment="1">
      <alignment horizontal="center" vertical="center"/>
    </xf>
    <xf numFmtId="177" fontId="25" fillId="0" borderId="172" xfId="0" applyNumberFormat="1" applyFont="1" applyBorder="1" applyAlignment="1">
      <alignment horizontal="center" vertical="center"/>
    </xf>
    <xf numFmtId="0" fontId="3" fillId="0" borderId="147" xfId="0" applyFont="1" applyBorder="1" applyAlignment="1">
      <alignment horizontal="center" vertical="center"/>
    </xf>
    <xf numFmtId="0" fontId="3" fillId="0" borderId="83" xfId="0" applyFont="1" applyBorder="1" applyAlignment="1">
      <alignment horizontal="center" vertical="center"/>
    </xf>
    <xf numFmtId="0" fontId="3" fillId="0" borderId="71" xfId="0" applyFont="1" applyBorder="1" applyAlignment="1">
      <alignment horizontal="center" vertical="center"/>
    </xf>
    <xf numFmtId="0" fontId="3" fillId="0" borderId="78" xfId="0" applyFont="1" applyBorder="1" applyAlignment="1">
      <alignment horizontal="center" vertical="center"/>
    </xf>
    <xf numFmtId="0" fontId="17" fillId="0" borderId="0" xfId="0" applyFont="1" applyAlignment="1">
      <alignment horizontal="left" vertical="top" wrapText="1"/>
    </xf>
    <xf numFmtId="177" fontId="25" fillId="0" borderId="60" xfId="0" applyNumberFormat="1" applyFont="1" applyBorder="1" applyAlignment="1">
      <alignment horizontal="center" vertical="center"/>
    </xf>
    <xf numFmtId="177" fontId="25" fillId="0" borderId="33" xfId="0" applyNumberFormat="1" applyFont="1" applyBorder="1" applyAlignment="1">
      <alignment horizontal="center" vertical="center"/>
    </xf>
    <xf numFmtId="177" fontId="25" fillId="0" borderId="60" xfId="0" applyNumberFormat="1" applyFont="1" applyBorder="1" applyAlignment="1" applyProtection="1">
      <alignment horizontal="center" vertical="center"/>
      <protection locked="0"/>
    </xf>
    <xf numFmtId="177" fontId="25" fillId="0" borderId="33" xfId="0" applyNumberFormat="1" applyFont="1" applyBorder="1" applyAlignment="1" applyProtection="1">
      <alignment horizontal="center" vertical="center"/>
      <protection locked="0"/>
    </xf>
    <xf numFmtId="0" fontId="13" fillId="0" borderId="0" xfId="0" applyFont="1" applyAlignment="1">
      <alignment horizontal="justify" vertical="top" wrapText="1"/>
    </xf>
    <xf numFmtId="177" fontId="25" fillId="0" borderId="147" xfId="0" applyNumberFormat="1" applyFont="1" applyBorder="1" applyAlignment="1" applyProtection="1">
      <alignment horizontal="center" vertical="center"/>
      <protection locked="0"/>
    </xf>
    <xf numFmtId="177" fontId="25" fillId="0" borderId="148" xfId="0" applyNumberFormat="1" applyFont="1" applyBorder="1" applyAlignment="1" applyProtection="1">
      <alignment horizontal="center" vertical="center"/>
      <protection locked="0"/>
    </xf>
    <xf numFmtId="0" fontId="25" fillId="0" borderId="0" xfId="0" applyFont="1" applyAlignment="1">
      <alignment horizontal="left" vertical="center" wrapText="1"/>
    </xf>
    <xf numFmtId="0" fontId="25" fillId="0" borderId="55" xfId="0" applyFont="1" applyBorder="1" applyAlignment="1">
      <alignment horizontal="center" vertical="center" shrinkToFit="1"/>
    </xf>
    <xf numFmtId="0" fontId="25" fillId="0" borderId="17" xfId="0" applyFont="1" applyBorder="1" applyAlignment="1">
      <alignment horizontal="center" vertical="center" shrinkToFit="1"/>
    </xf>
    <xf numFmtId="0" fontId="25" fillId="0" borderId="20" xfId="0" applyFont="1" applyBorder="1" applyAlignment="1">
      <alignment horizontal="center" vertical="center" shrinkToFit="1"/>
    </xf>
    <xf numFmtId="0" fontId="0" fillId="0" borderId="0" xfId="0" applyAlignment="1">
      <alignment horizontal="righ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49531</xdr:colOff>
      <xdr:row>16</xdr:row>
      <xdr:rowOff>9525</xdr:rowOff>
    </xdr:from>
    <xdr:to>
      <xdr:col>2</xdr:col>
      <xdr:colOff>284662</xdr:colOff>
      <xdr:row>18</xdr:row>
      <xdr:rowOff>316269</xdr:rowOff>
    </xdr:to>
    <xdr:sp macro="" textlink="">
      <xdr:nvSpPr>
        <xdr:cNvPr id="2" name="右中かっこ 1">
          <a:extLst>
            <a:ext uri="{FF2B5EF4-FFF2-40B4-BE49-F238E27FC236}">
              <a16:creationId xmlns:a16="http://schemas.microsoft.com/office/drawing/2014/main" id="{9CCADF45-F5AB-4A34-AB75-70E9E1F14D45}"/>
            </a:ext>
          </a:extLst>
        </xdr:cNvPr>
        <xdr:cNvSpPr/>
      </xdr:nvSpPr>
      <xdr:spPr>
        <a:xfrm>
          <a:off x="7555231" y="6229350"/>
          <a:ext cx="235131" cy="110684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9524</xdr:colOff>
      <xdr:row>17</xdr:row>
      <xdr:rowOff>9525</xdr:rowOff>
    </xdr:from>
    <xdr:to>
      <xdr:col>7</xdr:col>
      <xdr:colOff>257764</xdr:colOff>
      <xdr:row>20</xdr:row>
      <xdr:rowOff>333375</xdr:rowOff>
    </xdr:to>
    <xdr:sp macro="" textlink="">
      <xdr:nvSpPr>
        <xdr:cNvPr id="2" name="右中かっこ 1">
          <a:extLst>
            <a:ext uri="{FF2B5EF4-FFF2-40B4-BE49-F238E27FC236}">
              <a16:creationId xmlns:a16="http://schemas.microsoft.com/office/drawing/2014/main" id="{49B759BE-475F-436A-9843-B74464F3617C}"/>
            </a:ext>
          </a:extLst>
        </xdr:cNvPr>
        <xdr:cNvSpPr/>
      </xdr:nvSpPr>
      <xdr:spPr>
        <a:xfrm>
          <a:off x="5019674" y="4048125"/>
          <a:ext cx="257175" cy="12001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457200</xdr:colOff>
      <xdr:row>6</xdr:row>
      <xdr:rowOff>304800</xdr:rowOff>
    </xdr:from>
    <xdr:to>
      <xdr:col>8</xdr:col>
      <xdr:colOff>106680</xdr:colOff>
      <xdr:row>8</xdr:row>
      <xdr:rowOff>91440</xdr:rowOff>
    </xdr:to>
    <xdr:sp macro="" textlink="">
      <xdr:nvSpPr>
        <xdr:cNvPr id="2" name="テキスト ボックス 1">
          <a:extLst>
            <a:ext uri="{FF2B5EF4-FFF2-40B4-BE49-F238E27FC236}">
              <a16:creationId xmlns:a16="http://schemas.microsoft.com/office/drawing/2014/main" id="{A1A78FD6-250B-6330-6A99-5B18024CF432}"/>
            </a:ext>
          </a:extLst>
        </xdr:cNvPr>
        <xdr:cNvSpPr txBox="1"/>
      </xdr:nvSpPr>
      <xdr:spPr>
        <a:xfrm>
          <a:off x="2286000" y="2316480"/>
          <a:ext cx="70866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都道府県</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152400</xdr:colOff>
      <xdr:row>8</xdr:row>
      <xdr:rowOff>19050</xdr:rowOff>
    </xdr:from>
    <xdr:to>
      <xdr:col>7</xdr:col>
      <xdr:colOff>923925</xdr:colOff>
      <xdr:row>9</xdr:row>
      <xdr:rowOff>28575</xdr:rowOff>
    </xdr:to>
    <xdr:sp macro="" textlink="">
      <xdr:nvSpPr>
        <xdr:cNvPr id="10751" name="AutoShape 18">
          <a:extLst>
            <a:ext uri="{FF2B5EF4-FFF2-40B4-BE49-F238E27FC236}">
              <a16:creationId xmlns:a16="http://schemas.microsoft.com/office/drawing/2014/main" id="{95450585-EA36-4759-BC7E-EC7BAF40F166}"/>
            </a:ext>
          </a:extLst>
        </xdr:cNvPr>
        <xdr:cNvSpPr>
          <a:spLocks noChangeAspect="1" noChangeArrowheads="1"/>
        </xdr:cNvSpPr>
      </xdr:nvSpPr>
      <xdr:spPr bwMode="auto">
        <a:xfrm>
          <a:off x="4886325" y="2857500"/>
          <a:ext cx="7715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419100</xdr:colOff>
      <xdr:row>8</xdr:row>
      <xdr:rowOff>142875</xdr:rowOff>
    </xdr:from>
    <xdr:to>
      <xdr:col>7</xdr:col>
      <xdr:colOff>1114425</xdr:colOff>
      <xdr:row>8</xdr:row>
      <xdr:rowOff>628650</xdr:rowOff>
    </xdr:to>
    <xdr:pic>
      <xdr:nvPicPr>
        <xdr:cNvPr id="10752" name="図 1">
          <a:extLst>
            <a:ext uri="{FF2B5EF4-FFF2-40B4-BE49-F238E27FC236}">
              <a16:creationId xmlns:a16="http://schemas.microsoft.com/office/drawing/2014/main" id="{6EDDAB54-6EA2-4D99-A522-66C968AEC3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48300" y="2981325"/>
          <a:ext cx="6953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23"/>
  <sheetViews>
    <sheetView topLeftCell="A7" workbookViewId="0">
      <selection activeCell="C19" sqref="C19"/>
    </sheetView>
  </sheetViews>
  <sheetFormatPr defaultColWidth="8.88671875" defaultRowHeight="13.2" x14ac:dyDescent="0.2"/>
  <cols>
    <col min="1" max="1" width="3.44140625" style="67" customWidth="1"/>
    <col min="2" max="2" width="95" customWidth="1"/>
    <col min="3" max="5" width="10" customWidth="1"/>
  </cols>
  <sheetData>
    <row r="1" spans="1:5" ht="16.2" x14ac:dyDescent="0.2">
      <c r="A1" s="254" t="s">
        <v>170</v>
      </c>
    </row>
    <row r="3" spans="1:5" ht="31.5" customHeight="1" x14ac:dyDescent="0.2">
      <c r="A3" s="251" t="s">
        <v>96</v>
      </c>
      <c r="B3" s="252" t="s">
        <v>172</v>
      </c>
    </row>
    <row r="4" spans="1:5" ht="31.5" customHeight="1" x14ac:dyDescent="0.2">
      <c r="A4" s="251" t="s">
        <v>171</v>
      </c>
      <c r="B4" s="252" t="s">
        <v>373</v>
      </c>
    </row>
    <row r="5" spans="1:5" ht="31.5" customHeight="1" x14ac:dyDescent="0.2">
      <c r="A5" s="251"/>
      <c r="B5" s="252" t="s">
        <v>355</v>
      </c>
    </row>
    <row r="6" spans="1:5" ht="31.5" customHeight="1" x14ac:dyDescent="0.2">
      <c r="A6" s="251"/>
      <c r="B6" s="252" t="s">
        <v>196</v>
      </c>
    </row>
    <row r="7" spans="1:5" ht="31.5" customHeight="1" x14ac:dyDescent="0.2">
      <c r="A7" s="251" t="s">
        <v>173</v>
      </c>
      <c r="B7" s="252" t="s">
        <v>386</v>
      </c>
    </row>
    <row r="8" spans="1:5" ht="31.5" customHeight="1" x14ac:dyDescent="0.2">
      <c r="A8" s="251"/>
      <c r="B8" s="252" t="s">
        <v>381</v>
      </c>
    </row>
    <row r="9" spans="1:5" ht="31.5" customHeight="1" x14ac:dyDescent="0.2">
      <c r="A9" s="251" t="s">
        <v>174</v>
      </c>
      <c r="B9" s="252" t="s">
        <v>427</v>
      </c>
    </row>
    <row r="10" spans="1:5" ht="31.5" customHeight="1" x14ac:dyDescent="0.2">
      <c r="A10" s="251"/>
      <c r="B10" s="252" t="s">
        <v>175</v>
      </c>
      <c r="C10" s="413" t="s">
        <v>413</v>
      </c>
      <c r="D10" s="413"/>
      <c r="E10" s="413"/>
    </row>
    <row r="11" spans="1:5" ht="31.5" customHeight="1" x14ac:dyDescent="0.2">
      <c r="A11" s="251" t="s">
        <v>176</v>
      </c>
      <c r="B11" s="252" t="s">
        <v>444</v>
      </c>
      <c r="C11" s="413"/>
      <c r="D11" s="413"/>
      <c r="E11" s="413"/>
    </row>
    <row r="12" spans="1:5" ht="31.5" customHeight="1" x14ac:dyDescent="0.2">
      <c r="A12" s="251"/>
      <c r="B12" s="253" t="s">
        <v>329</v>
      </c>
      <c r="C12" s="413"/>
      <c r="D12" s="413"/>
      <c r="E12" s="413"/>
    </row>
    <row r="13" spans="1:5" ht="59.25" customHeight="1" x14ac:dyDescent="0.2">
      <c r="A13" s="251" t="s">
        <v>412</v>
      </c>
      <c r="B13" s="253"/>
      <c r="C13" s="413"/>
      <c r="D13" s="413"/>
      <c r="E13" s="413"/>
    </row>
    <row r="14" spans="1:5" ht="27" customHeight="1" x14ac:dyDescent="0.2">
      <c r="A14" s="251"/>
      <c r="B14" s="253" t="s">
        <v>330</v>
      </c>
    </row>
    <row r="15" spans="1:5" ht="31.5" customHeight="1" x14ac:dyDescent="0.2">
      <c r="A15" s="251" t="s">
        <v>177</v>
      </c>
      <c r="B15" s="252" t="s">
        <v>443</v>
      </c>
      <c r="C15" s="256"/>
    </row>
    <row r="16" spans="1:5" ht="31.5" customHeight="1" x14ac:dyDescent="0.2">
      <c r="A16" s="251"/>
      <c r="B16" s="252" t="s">
        <v>476</v>
      </c>
    </row>
    <row r="17" spans="1:3" ht="31.5" customHeight="1" x14ac:dyDescent="0.2">
      <c r="A17" s="251" t="s">
        <v>178</v>
      </c>
      <c r="B17" s="252" t="s">
        <v>387</v>
      </c>
    </row>
    <row r="18" spans="1:3" ht="31.5" customHeight="1" x14ac:dyDescent="0.2">
      <c r="A18" s="251" t="s">
        <v>179</v>
      </c>
      <c r="B18" s="252" t="s">
        <v>331</v>
      </c>
      <c r="C18" s="21" t="s">
        <v>477</v>
      </c>
    </row>
    <row r="19" spans="1:3" ht="31.5" customHeight="1" x14ac:dyDescent="0.2">
      <c r="A19" s="251" t="s">
        <v>180</v>
      </c>
      <c r="B19" s="252" t="s">
        <v>344</v>
      </c>
    </row>
    <row r="21" spans="1:3" ht="45" customHeight="1" x14ac:dyDescent="0.2">
      <c r="B21" s="260" t="s">
        <v>374</v>
      </c>
    </row>
    <row r="23" spans="1:3" ht="31.5" customHeight="1" x14ac:dyDescent="0.2">
      <c r="B23" s="304"/>
      <c r="C23" s="304"/>
    </row>
  </sheetData>
  <mergeCells count="1">
    <mergeCell ref="C10:E13"/>
  </mergeCells>
  <phoneticPr fontId="1"/>
  <pageMargins left="0.31496062992125984" right="0.11811023622047245" top="0.74803149606299213" bottom="0.74803149606299213" header="0.31496062992125984" footer="0.31496062992125984"/>
  <pageSetup paperSize="9" scale="7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T28"/>
  <sheetViews>
    <sheetView view="pageBreakPreview" zoomScaleNormal="100" zoomScaleSheetLayoutView="100" workbookViewId="0">
      <selection activeCell="M26" sqref="M26"/>
    </sheetView>
  </sheetViews>
  <sheetFormatPr defaultColWidth="9" defaultRowHeight="13.2" x14ac:dyDescent="0.2"/>
  <cols>
    <col min="1" max="1" width="2.44140625" style="103" customWidth="1"/>
    <col min="2" max="2" width="0.88671875" style="103" customWidth="1"/>
    <col min="3" max="3" width="1.109375" style="103" customWidth="1"/>
    <col min="4" max="4" width="6.109375" style="103" customWidth="1"/>
    <col min="5" max="5" width="13.6640625" style="103" customWidth="1"/>
    <col min="6" max="6" width="2.44140625" style="103" customWidth="1"/>
    <col min="7" max="7" width="11.44140625" style="103" customWidth="1"/>
    <col min="8" max="9" width="4" style="103" customWidth="1"/>
    <col min="10" max="10" width="1.88671875" style="103" customWidth="1"/>
    <col min="11" max="11" width="9.6640625" style="103" customWidth="1"/>
    <col min="12" max="12" width="2.44140625" style="103" customWidth="1"/>
    <col min="13" max="13" width="3.44140625" style="103" customWidth="1"/>
    <col min="14" max="14" width="2.109375" style="103" customWidth="1"/>
    <col min="15" max="15" width="9.6640625" style="103" customWidth="1"/>
    <col min="16" max="16" width="1.44140625" style="103" customWidth="1"/>
    <col min="17" max="17" width="7.6640625" style="103" customWidth="1"/>
    <col min="18" max="19" width="3.6640625" style="103" customWidth="1"/>
    <col min="20" max="20" width="0.88671875" style="103" customWidth="1"/>
    <col min="21" max="21" width="2.44140625" style="103" customWidth="1"/>
    <col min="22" max="16384" width="9" style="103"/>
  </cols>
  <sheetData>
    <row r="1" spans="2:20" ht="54" customHeight="1" x14ac:dyDescent="0.2">
      <c r="B1" s="764" t="s">
        <v>478</v>
      </c>
      <c r="C1" s="765"/>
      <c r="D1" s="765"/>
      <c r="E1" s="765"/>
      <c r="F1" s="765"/>
      <c r="G1" s="765"/>
      <c r="H1" s="765"/>
      <c r="I1" s="765"/>
      <c r="J1" s="765"/>
      <c r="K1" s="765"/>
      <c r="L1" s="765"/>
      <c r="M1" s="765"/>
      <c r="N1" s="765"/>
      <c r="O1" s="765"/>
      <c r="P1" s="765"/>
      <c r="Q1" s="765"/>
      <c r="R1" s="765"/>
      <c r="S1" s="765"/>
      <c r="T1" s="765"/>
    </row>
    <row r="2" spans="2:20" x14ac:dyDescent="0.2">
      <c r="C2" s="103" t="s">
        <v>93</v>
      </c>
    </row>
    <row r="3" spans="2:20" ht="45" customHeight="1" x14ac:dyDescent="0.2">
      <c r="C3" s="111"/>
      <c r="D3" s="112"/>
      <c r="E3" s="112"/>
      <c r="F3" s="112"/>
      <c r="G3" s="112"/>
      <c r="H3" s="112"/>
      <c r="I3" s="112"/>
      <c r="J3" s="112"/>
      <c r="K3" s="112"/>
      <c r="L3" s="112"/>
      <c r="M3" s="112"/>
      <c r="N3" s="112"/>
      <c r="O3" s="766" t="s">
        <v>451</v>
      </c>
      <c r="P3" s="766"/>
      <c r="Q3" s="766"/>
      <c r="R3" s="132">
        <f>入力!J26</f>
        <v>0</v>
      </c>
      <c r="S3" s="133" t="s">
        <v>22</v>
      </c>
    </row>
    <row r="4" spans="2:20" ht="15" customHeight="1" x14ac:dyDescent="0.2">
      <c r="B4" s="114"/>
      <c r="D4" s="767" t="s">
        <v>457</v>
      </c>
      <c r="E4" s="767"/>
      <c r="F4" s="767"/>
      <c r="G4" s="767"/>
      <c r="H4" s="767"/>
      <c r="I4" s="767"/>
      <c r="S4" s="114"/>
    </row>
    <row r="5" spans="2:20" ht="15" customHeight="1" x14ac:dyDescent="0.2">
      <c r="B5" s="114"/>
      <c r="D5" s="767" t="s">
        <v>458</v>
      </c>
      <c r="E5" s="767"/>
      <c r="F5" s="767"/>
      <c r="G5" s="767"/>
      <c r="H5" s="767"/>
      <c r="I5" s="767"/>
      <c r="S5" s="114"/>
    </row>
    <row r="6" spans="2:20" ht="15" customHeight="1" x14ac:dyDescent="0.2">
      <c r="B6" s="114"/>
      <c r="D6" s="768" t="s">
        <v>491</v>
      </c>
      <c r="E6" s="768"/>
      <c r="F6" s="768"/>
      <c r="G6" s="768"/>
      <c r="H6" s="768"/>
      <c r="I6" s="129" t="s">
        <v>85</v>
      </c>
      <c r="Q6" s="404"/>
      <c r="R6" s="404"/>
      <c r="S6" s="114"/>
    </row>
    <row r="7" spans="2:20" ht="34.5" customHeight="1" x14ac:dyDescent="0.2">
      <c r="C7" s="113"/>
      <c r="G7" s="767" t="str">
        <f>IF(入力!C5="","　　　　　　　　都道府県",入力!C5)</f>
        <v>　　　　　　　　都道府県</v>
      </c>
      <c r="H7" s="767"/>
      <c r="I7" s="767"/>
      <c r="K7" s="767" t="str">
        <f>IF(入力!E9=""," ",入力!C9&amp;入力!E9)</f>
        <v xml:space="preserve"> </v>
      </c>
      <c r="L7" s="767"/>
      <c r="M7" s="767"/>
      <c r="N7" s="767"/>
      <c r="O7" s="767"/>
      <c r="P7" s="401"/>
      <c r="Q7" s="800" t="s">
        <v>91</v>
      </c>
      <c r="R7" s="801"/>
      <c r="S7" s="114"/>
    </row>
    <row r="8" spans="2:20" ht="7.5" customHeight="1" x14ac:dyDescent="0.2">
      <c r="C8" s="113"/>
      <c r="G8" s="797"/>
      <c r="H8" s="797"/>
      <c r="I8" s="797"/>
      <c r="J8" s="128"/>
      <c r="K8" s="797"/>
      <c r="L8" s="797"/>
      <c r="M8" s="797"/>
      <c r="N8" s="797"/>
      <c r="O8" s="797"/>
      <c r="P8" s="402"/>
      <c r="Q8" s="802"/>
      <c r="R8" s="803"/>
      <c r="S8" s="114"/>
    </row>
    <row r="9" spans="2:20" ht="30" customHeight="1" x14ac:dyDescent="0.2">
      <c r="C9" s="113"/>
      <c r="I9" s="112"/>
      <c r="K9" s="380" t="s">
        <v>415</v>
      </c>
      <c r="L9" s="109"/>
      <c r="M9" s="798" t="str">
        <f>入力!C26&amp;"　"&amp;入力!E26</f>
        <v>　</v>
      </c>
      <c r="N9" s="798"/>
      <c r="O9" s="798"/>
      <c r="P9" s="403"/>
      <c r="Q9" s="804"/>
      <c r="R9" s="805"/>
      <c r="S9" s="114"/>
    </row>
    <row r="10" spans="2:20" ht="30" customHeight="1" x14ac:dyDescent="0.2">
      <c r="C10" s="113"/>
      <c r="K10" s="112"/>
      <c r="L10" s="134"/>
      <c r="M10" s="112"/>
      <c r="N10" s="112"/>
      <c r="O10" s="112"/>
      <c r="P10" s="130"/>
      <c r="S10" s="114"/>
    </row>
    <row r="11" spans="2:20" ht="8.25" customHeight="1" x14ac:dyDescent="0.2">
      <c r="C11" s="113"/>
      <c r="K11" s="128"/>
      <c r="L11" s="128"/>
      <c r="M11" s="386"/>
      <c r="N11" s="386"/>
      <c r="O11" s="386"/>
      <c r="P11" s="130"/>
      <c r="Q11" s="399"/>
      <c r="S11" s="114"/>
    </row>
    <row r="12" spans="2:20" ht="45" customHeight="1" x14ac:dyDescent="0.2">
      <c r="C12" s="113"/>
      <c r="G12" s="127" t="s">
        <v>342</v>
      </c>
      <c r="H12" s="127"/>
      <c r="I12" s="799" t="str">
        <f>IF(入力!E11="","",入力!C5&amp;入力!E11&amp;入力!F11)</f>
        <v/>
      </c>
      <c r="J12" s="799"/>
      <c r="K12" s="799"/>
      <c r="L12" s="799"/>
      <c r="M12" s="799"/>
      <c r="N12" s="799"/>
      <c r="O12" s="799"/>
      <c r="P12" s="108"/>
      <c r="Q12" s="108"/>
      <c r="S12" s="114"/>
    </row>
    <row r="13" spans="2:20" ht="30" customHeight="1" x14ac:dyDescent="0.2">
      <c r="C13" s="113"/>
      <c r="H13" s="776" t="s">
        <v>82</v>
      </c>
      <c r="I13" s="776"/>
      <c r="J13" s="131"/>
      <c r="K13" s="792" t="str">
        <f>IF(入力!C13="","",入力!C13&amp;"　－　"&amp;入力!E13&amp;"　－　"&amp;入力!F13)</f>
        <v/>
      </c>
      <c r="L13" s="792"/>
      <c r="M13" s="792"/>
      <c r="N13" s="792"/>
      <c r="O13" s="792"/>
      <c r="P13" s="109"/>
      <c r="Q13" s="109"/>
      <c r="S13" s="114"/>
    </row>
    <row r="14" spans="2:20" ht="30" customHeight="1" x14ac:dyDescent="0.2">
      <c r="C14" s="113"/>
      <c r="H14" s="776" t="s">
        <v>83</v>
      </c>
      <c r="I14" s="776"/>
      <c r="J14" s="131"/>
      <c r="K14" s="792" t="str">
        <f>IF(入力!C14="","",入力!C14&amp;"　－　"&amp;入力!E14&amp;"　－　"&amp;入力!F14)</f>
        <v/>
      </c>
      <c r="L14" s="792"/>
      <c r="M14" s="792"/>
      <c r="N14" s="792"/>
      <c r="O14" s="792"/>
      <c r="P14" s="109"/>
      <c r="Q14" s="109"/>
      <c r="S14" s="114"/>
    </row>
    <row r="15" spans="2:20" ht="67.5" customHeight="1" x14ac:dyDescent="0.2">
      <c r="C15" s="113"/>
      <c r="E15" s="777" t="s">
        <v>414</v>
      </c>
      <c r="F15" s="777"/>
      <c r="G15" s="777"/>
      <c r="H15" s="777"/>
      <c r="I15" s="777"/>
      <c r="J15" s="777"/>
      <c r="K15" s="777"/>
      <c r="L15" s="777"/>
      <c r="M15" s="777"/>
      <c r="N15" s="777"/>
      <c r="O15" s="777"/>
      <c r="P15" s="777"/>
      <c r="Q15" s="777"/>
      <c r="S15" s="114"/>
    </row>
    <row r="16" spans="2:20" ht="22.5" customHeight="1" x14ac:dyDescent="0.2">
      <c r="C16" s="113"/>
      <c r="E16" s="778" t="s">
        <v>495</v>
      </c>
      <c r="F16" s="779"/>
      <c r="G16" s="779"/>
      <c r="H16" s="779"/>
      <c r="I16" s="779"/>
      <c r="J16" s="779"/>
      <c r="K16" s="779"/>
      <c r="L16" s="779"/>
      <c r="M16" s="779"/>
      <c r="N16" s="779"/>
      <c r="O16" s="779"/>
      <c r="P16" s="779"/>
      <c r="Q16" s="779"/>
      <c r="R16" s="117"/>
      <c r="S16" s="114"/>
    </row>
    <row r="17" spans="3:19" ht="22.5" customHeight="1" x14ac:dyDescent="0.2">
      <c r="C17" s="113"/>
      <c r="E17" s="778" t="s">
        <v>183</v>
      </c>
      <c r="F17" s="778"/>
      <c r="G17" s="778"/>
      <c r="H17" s="778"/>
      <c r="I17" s="778"/>
      <c r="J17" s="778"/>
      <c r="K17" s="778"/>
      <c r="L17" s="778"/>
      <c r="M17" s="778"/>
      <c r="N17" s="778"/>
      <c r="O17" s="778"/>
      <c r="P17" s="302"/>
      <c r="Q17" s="302"/>
      <c r="R17" s="117"/>
      <c r="S17" s="114"/>
    </row>
    <row r="18" spans="3:19" ht="24" customHeight="1" x14ac:dyDescent="0.2">
      <c r="C18" s="113"/>
      <c r="S18" s="114"/>
    </row>
    <row r="19" spans="3:19" ht="18.75" customHeight="1" x14ac:dyDescent="0.2">
      <c r="C19" s="113"/>
      <c r="E19" s="104" t="s">
        <v>87</v>
      </c>
      <c r="F19" s="811" t="str">
        <f>入力!F36&amp;"　"&amp;入力!G36</f>
        <v>　</v>
      </c>
      <c r="G19" s="812"/>
      <c r="H19" s="812"/>
      <c r="I19" s="812"/>
      <c r="J19" s="812"/>
      <c r="K19" s="812"/>
      <c r="L19" s="812"/>
      <c r="M19" s="812"/>
      <c r="N19" s="812"/>
      <c r="O19" s="812"/>
      <c r="P19" s="125"/>
      <c r="Q19" s="123"/>
      <c r="R19" s="118"/>
      <c r="S19" s="114"/>
    </row>
    <row r="20" spans="3:19" ht="41.25" customHeight="1" x14ac:dyDescent="0.2">
      <c r="C20" s="113"/>
      <c r="E20" s="105" t="s">
        <v>76</v>
      </c>
      <c r="F20" s="813" t="str">
        <f>入力!C36&amp;"　"&amp;入力!E36</f>
        <v>　</v>
      </c>
      <c r="G20" s="814"/>
      <c r="H20" s="814"/>
      <c r="I20" s="814"/>
      <c r="J20" s="814"/>
      <c r="K20" s="814"/>
      <c r="L20" s="814"/>
      <c r="M20" s="814"/>
      <c r="N20" s="814"/>
      <c r="O20" s="814"/>
      <c r="P20" s="126"/>
      <c r="Q20" s="124"/>
      <c r="R20" s="118"/>
      <c r="S20" s="114"/>
    </row>
    <row r="21" spans="3:19" ht="41.25" customHeight="1" x14ac:dyDescent="0.2">
      <c r="C21" s="113"/>
      <c r="E21" s="106" t="s">
        <v>77</v>
      </c>
      <c r="F21" s="815">
        <f>入力!E37</f>
        <v>0</v>
      </c>
      <c r="G21" s="816"/>
      <c r="H21" s="816"/>
      <c r="I21" s="817"/>
      <c r="J21" s="769" t="s">
        <v>84</v>
      </c>
      <c r="K21" s="770"/>
      <c r="L21" s="771"/>
      <c r="M21" s="818">
        <f>入力!G37</f>
        <v>0</v>
      </c>
      <c r="N21" s="819"/>
      <c r="O21" s="819"/>
      <c r="P21" s="819"/>
      <c r="Q21" s="110" t="s">
        <v>80</v>
      </c>
      <c r="R21" s="118"/>
      <c r="S21" s="114"/>
    </row>
    <row r="22" spans="3:19" ht="41.25" customHeight="1" x14ac:dyDescent="0.2">
      <c r="C22" s="113"/>
      <c r="E22" s="107" t="s">
        <v>94</v>
      </c>
      <c r="F22" s="135"/>
      <c r="G22" s="809">
        <f>入力!E38</f>
        <v>0</v>
      </c>
      <c r="H22" s="809"/>
      <c r="I22" s="809"/>
      <c r="J22" s="809"/>
      <c r="K22" s="809"/>
      <c r="L22" s="809"/>
      <c r="M22" s="809"/>
      <c r="N22" s="809"/>
      <c r="O22" s="809"/>
      <c r="P22" s="809"/>
      <c r="Q22" s="810"/>
      <c r="R22" s="118"/>
      <c r="S22" s="114"/>
    </row>
    <row r="23" spans="3:19" ht="75" customHeight="1" x14ac:dyDescent="0.2">
      <c r="C23" s="113"/>
      <c r="E23" s="383" t="s">
        <v>432</v>
      </c>
      <c r="F23" s="806">
        <f>入力!E39</f>
        <v>0</v>
      </c>
      <c r="G23" s="807"/>
      <c r="H23" s="807"/>
      <c r="I23" s="807"/>
      <c r="J23" s="807"/>
      <c r="K23" s="807"/>
      <c r="L23" s="807"/>
      <c r="M23" s="807"/>
      <c r="N23" s="807"/>
      <c r="O23" s="807"/>
      <c r="P23" s="807"/>
      <c r="Q23" s="808"/>
      <c r="R23" s="118"/>
      <c r="S23" s="114"/>
    </row>
    <row r="24" spans="3:19" ht="30" customHeight="1" x14ac:dyDescent="0.2">
      <c r="C24" s="115"/>
      <c r="D24" s="108"/>
      <c r="E24" s="108"/>
      <c r="F24" s="108"/>
      <c r="G24" s="108"/>
      <c r="H24" s="108"/>
      <c r="I24" s="108"/>
      <c r="J24" s="108"/>
      <c r="K24" s="108"/>
      <c r="L24" s="108"/>
      <c r="M24" s="108"/>
      <c r="N24" s="108"/>
      <c r="O24" s="108"/>
      <c r="P24" s="108"/>
      <c r="Q24" s="108"/>
      <c r="R24" s="108"/>
      <c r="S24" s="116"/>
    </row>
    <row r="26" spans="3:19" ht="22.5" customHeight="1" x14ac:dyDescent="0.2">
      <c r="C26" s="302" t="s">
        <v>321</v>
      </c>
    </row>
    <row r="27" spans="3:19" ht="60" customHeight="1" x14ac:dyDescent="0.2">
      <c r="D27" s="780" t="s">
        <v>402</v>
      </c>
      <c r="E27" s="770"/>
      <c r="F27" s="770"/>
      <c r="G27" s="770"/>
      <c r="H27" s="770"/>
      <c r="I27" s="770"/>
      <c r="J27" s="770"/>
      <c r="K27" s="771"/>
      <c r="M27" s="820" t="s">
        <v>403</v>
      </c>
      <c r="N27" s="820"/>
      <c r="O27" s="820"/>
      <c r="P27" s="820"/>
      <c r="Q27" s="820"/>
      <c r="R27" s="820"/>
      <c r="S27" s="820"/>
    </row>
    <row r="28" spans="3:19" ht="26.25" customHeight="1" x14ac:dyDescent="0.2">
      <c r="D28" s="781" t="s">
        <v>431</v>
      </c>
      <c r="E28" s="781"/>
      <c r="F28" s="781"/>
      <c r="G28" s="781"/>
      <c r="H28" s="781"/>
      <c r="I28" s="781"/>
      <c r="J28" s="781"/>
      <c r="K28" s="781"/>
      <c r="L28" s="781"/>
      <c r="M28" s="781"/>
      <c r="N28" s="781"/>
      <c r="O28" s="781"/>
      <c r="P28" s="781"/>
      <c r="Q28" s="781"/>
    </row>
  </sheetData>
  <sheetProtection selectLockedCells="1"/>
  <mergeCells count="27">
    <mergeCell ref="F23:Q23"/>
    <mergeCell ref="D27:K27"/>
    <mergeCell ref="D28:Q28"/>
    <mergeCell ref="E17:O17"/>
    <mergeCell ref="G22:Q22"/>
    <mergeCell ref="F19:O19"/>
    <mergeCell ref="F20:O20"/>
    <mergeCell ref="F21:I21"/>
    <mergeCell ref="J21:L21"/>
    <mergeCell ref="M21:P21"/>
    <mergeCell ref="M27:S27"/>
    <mergeCell ref="E16:Q16"/>
    <mergeCell ref="G7:I8"/>
    <mergeCell ref="K7:O8"/>
    <mergeCell ref="M9:O9"/>
    <mergeCell ref="I12:O12"/>
    <mergeCell ref="H13:I13"/>
    <mergeCell ref="K13:O13"/>
    <mergeCell ref="H14:I14"/>
    <mergeCell ref="K14:O14"/>
    <mergeCell ref="E15:Q15"/>
    <mergeCell ref="Q7:R9"/>
    <mergeCell ref="B1:T1"/>
    <mergeCell ref="O3:Q3"/>
    <mergeCell ref="D4:I4"/>
    <mergeCell ref="D5:I5"/>
    <mergeCell ref="D6:H6"/>
  </mergeCells>
  <phoneticPr fontId="1"/>
  <printOptions horizontalCentered="1"/>
  <pageMargins left="0.70866141732283472" right="0.70866141732283472" top="0.74803149606299213" bottom="0.74803149606299213" header="0.31496062992125984" footer="0.39370078740157483"/>
  <pageSetup paperSize="9" scale="96" firstPageNumber="64" orientation="portrait" useFirstPageNumber="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K39"/>
  <sheetViews>
    <sheetView zoomScaleNormal="100" zoomScaleSheetLayoutView="100" workbookViewId="0">
      <selection activeCell="W34" sqref="W34"/>
    </sheetView>
  </sheetViews>
  <sheetFormatPr defaultColWidth="8.88671875" defaultRowHeight="13.2" x14ac:dyDescent="0.2"/>
  <cols>
    <col min="1" max="1" width="2.44140625" customWidth="1"/>
    <col min="2" max="2" width="1.109375" customWidth="1"/>
    <col min="3" max="4" width="2.44140625" customWidth="1"/>
    <col min="5" max="6" width="8.6640625" customWidth="1"/>
    <col min="7" max="7" width="5" customWidth="1"/>
    <col min="8" max="8" width="6.109375" customWidth="1"/>
    <col min="9" max="10" width="5" customWidth="1"/>
    <col min="11" max="12" width="2.44140625" customWidth="1"/>
    <col min="13" max="14" width="8.6640625" customWidth="1"/>
    <col min="15" max="15" width="5" customWidth="1"/>
    <col min="16" max="16" width="6.109375" customWidth="1"/>
    <col min="17" max="17" width="5" customWidth="1"/>
    <col min="18" max="18" width="9.88671875" customWidth="1"/>
    <col min="19" max="19" width="4.33203125" customWidth="1"/>
    <col min="20" max="20" width="1.109375" customWidth="1"/>
  </cols>
  <sheetData>
    <row r="1" spans="2:21" s="103" customFormat="1" ht="49.5" customHeight="1" x14ac:dyDescent="0.2">
      <c r="B1" s="764" t="s">
        <v>343</v>
      </c>
      <c r="C1" s="765"/>
      <c r="D1" s="765"/>
      <c r="E1" s="765"/>
      <c r="F1" s="765"/>
      <c r="G1" s="765"/>
      <c r="H1" s="765"/>
      <c r="I1" s="765"/>
      <c r="J1" s="765"/>
      <c r="K1" s="765"/>
      <c r="L1" s="765"/>
      <c r="M1" s="765"/>
      <c r="N1" s="765"/>
      <c r="O1" s="765"/>
      <c r="P1" s="765"/>
      <c r="Q1" s="765"/>
      <c r="R1" s="765"/>
      <c r="S1" s="765"/>
      <c r="T1" s="765"/>
    </row>
    <row r="2" spans="2:21" ht="30" customHeight="1" x14ac:dyDescent="0.2">
      <c r="S2" s="181" t="s">
        <v>496</v>
      </c>
    </row>
    <row r="3" spans="2:21" x14ac:dyDescent="0.2">
      <c r="C3" t="s">
        <v>202</v>
      </c>
    </row>
    <row r="4" spans="2:21" ht="18.75" customHeight="1" x14ac:dyDescent="0.2">
      <c r="C4" s="877" t="s">
        <v>448</v>
      </c>
      <c r="D4" s="877"/>
      <c r="E4" s="877"/>
      <c r="F4" s="877"/>
      <c r="G4" s="877"/>
      <c r="H4" s="877"/>
      <c r="I4" s="877"/>
      <c r="J4" s="877"/>
      <c r="K4" s="877"/>
      <c r="L4" s="877"/>
      <c r="M4" s="877"/>
      <c r="N4" s="877"/>
      <c r="O4" s="877"/>
      <c r="P4" s="877"/>
      <c r="Q4" s="877"/>
      <c r="R4" s="877"/>
      <c r="S4" s="877"/>
    </row>
    <row r="5" spans="2:21" ht="19.8" thickBot="1" x14ac:dyDescent="0.3">
      <c r="C5" s="878" t="s">
        <v>100</v>
      </c>
      <c r="D5" s="878"/>
      <c r="E5" s="878"/>
      <c r="F5" s="878"/>
      <c r="G5" s="878"/>
      <c r="H5" s="878"/>
      <c r="I5" s="878"/>
      <c r="J5" s="878"/>
      <c r="K5" s="878"/>
      <c r="L5" s="878"/>
      <c r="M5" s="878"/>
      <c r="N5" s="878"/>
      <c r="O5" s="878"/>
      <c r="P5" s="878"/>
      <c r="Q5" s="878"/>
      <c r="R5" s="878"/>
      <c r="S5" s="878"/>
    </row>
    <row r="6" spans="2:21" s="21" customFormat="1" ht="22.5" customHeight="1" thickBot="1" x14ac:dyDescent="0.25">
      <c r="C6" s="839" t="s">
        <v>417</v>
      </c>
      <c r="D6" s="840"/>
      <c r="E6" s="840"/>
      <c r="F6" s="836" t="str">
        <f>入力!C9&amp;入力!E9</f>
        <v/>
      </c>
      <c r="G6" s="837"/>
      <c r="H6" s="837"/>
      <c r="I6" s="837"/>
      <c r="J6" s="837"/>
      <c r="K6" s="837"/>
      <c r="L6" s="837"/>
      <c r="M6" s="838"/>
      <c r="N6" s="821" t="str">
        <f>IF(入力!C6="","男子 ・ 女子",入力!C6)</f>
        <v>男子 ・ 女子</v>
      </c>
      <c r="O6" s="822"/>
      <c r="P6" s="822"/>
      <c r="Q6" s="823"/>
    </row>
    <row r="7" spans="2:21" s="21" customFormat="1" ht="7.5" customHeight="1" thickBot="1" x14ac:dyDescent="0.25"/>
    <row r="8" spans="2:21" s="21" customFormat="1" ht="37.5" customHeight="1" thickBot="1" x14ac:dyDescent="0.25">
      <c r="C8" s="860" t="s">
        <v>105</v>
      </c>
      <c r="D8" s="861"/>
      <c r="E8" s="861"/>
      <c r="F8" s="861"/>
      <c r="G8" s="861"/>
      <c r="H8" s="861"/>
      <c r="I8" s="862"/>
      <c r="K8" s="860" t="s">
        <v>106</v>
      </c>
      <c r="L8" s="861"/>
      <c r="M8" s="861"/>
      <c r="N8" s="861"/>
      <c r="O8" s="861"/>
      <c r="P8" s="861"/>
      <c r="Q8" s="861"/>
      <c r="R8" s="861"/>
      <c r="S8" s="862"/>
    </row>
    <row r="9" spans="2:21" s="21" customFormat="1" ht="22.5" customHeight="1" x14ac:dyDescent="0.2">
      <c r="C9" s="830" t="s">
        <v>102</v>
      </c>
      <c r="D9" s="841"/>
      <c r="E9" s="831"/>
      <c r="F9" s="879">
        <f>入力!C27</f>
        <v>0</v>
      </c>
      <c r="G9" s="880"/>
      <c r="H9" s="881">
        <f>入力!E27</f>
        <v>0</v>
      </c>
      <c r="I9" s="881"/>
      <c r="J9" s="145" t="str">
        <f>IF(N9="","","→")</f>
        <v/>
      </c>
      <c r="K9" s="844" t="s">
        <v>102</v>
      </c>
      <c r="L9" s="496"/>
      <c r="M9" s="509"/>
      <c r="N9" s="848"/>
      <c r="O9" s="849"/>
      <c r="P9" s="849"/>
      <c r="Q9" s="849"/>
      <c r="R9" s="849"/>
      <c r="S9" s="850"/>
      <c r="U9" s="85"/>
    </row>
    <row r="10" spans="2:21" s="21" customFormat="1" ht="22.5" customHeight="1" x14ac:dyDescent="0.2">
      <c r="C10" s="828" t="s">
        <v>18</v>
      </c>
      <c r="D10" s="524"/>
      <c r="E10" s="829"/>
      <c r="F10" s="842">
        <f>入力!C28</f>
        <v>0</v>
      </c>
      <c r="G10" s="843"/>
      <c r="H10" s="845">
        <f>入力!E28</f>
        <v>0</v>
      </c>
      <c r="I10" s="846"/>
      <c r="J10" s="145" t="str">
        <f>IF(N10="","","→")</f>
        <v/>
      </c>
      <c r="K10" s="828" t="s">
        <v>18</v>
      </c>
      <c r="L10" s="524"/>
      <c r="M10" s="829"/>
      <c r="N10" s="851"/>
      <c r="O10" s="852"/>
      <c r="P10" s="852"/>
      <c r="Q10" s="852"/>
      <c r="R10" s="852"/>
      <c r="S10" s="853"/>
    </row>
    <row r="11" spans="2:21" s="21" customFormat="1" ht="22.5" customHeight="1" x14ac:dyDescent="0.2">
      <c r="C11" s="828" t="s">
        <v>19</v>
      </c>
      <c r="D11" s="524"/>
      <c r="E11" s="829"/>
      <c r="F11" s="842">
        <f>入力!C29</f>
        <v>0</v>
      </c>
      <c r="G11" s="843"/>
      <c r="H11" s="845">
        <f>入力!E29</f>
        <v>0</v>
      </c>
      <c r="I11" s="846"/>
      <c r="J11" s="145" t="str">
        <f>IF(N11="","","→")</f>
        <v/>
      </c>
      <c r="K11" s="828" t="s">
        <v>19</v>
      </c>
      <c r="L11" s="524"/>
      <c r="M11" s="829"/>
      <c r="N11" s="851"/>
      <c r="O11" s="852"/>
      <c r="P11" s="852"/>
      <c r="Q11" s="852"/>
      <c r="R11" s="852"/>
      <c r="S11" s="853"/>
    </row>
    <row r="12" spans="2:21" s="21" customFormat="1" ht="22.5" customHeight="1" thickBot="1" x14ac:dyDescent="0.25">
      <c r="C12" s="833" t="s">
        <v>16</v>
      </c>
      <c r="D12" s="834"/>
      <c r="E12" s="835"/>
      <c r="F12" s="842">
        <f>入力!C35</f>
        <v>0</v>
      </c>
      <c r="G12" s="843"/>
      <c r="H12" s="845">
        <f>入力!E35</f>
        <v>0</v>
      </c>
      <c r="I12" s="846"/>
      <c r="J12" s="145" t="str">
        <f>IF(N12="","","→")</f>
        <v/>
      </c>
      <c r="K12" s="833" t="s">
        <v>16</v>
      </c>
      <c r="L12" s="834"/>
      <c r="M12" s="835"/>
      <c r="N12" s="863"/>
      <c r="O12" s="864"/>
      <c r="P12" s="864"/>
      <c r="Q12" s="864"/>
      <c r="R12" s="864"/>
      <c r="S12" s="865"/>
    </row>
    <row r="13" spans="2:21" s="21" customFormat="1" ht="22.5" customHeight="1" thickBot="1" x14ac:dyDescent="0.25">
      <c r="C13" s="824" t="s">
        <v>5</v>
      </c>
      <c r="D13" s="825"/>
      <c r="E13" s="822" t="s">
        <v>76</v>
      </c>
      <c r="F13" s="825"/>
      <c r="G13" s="137" t="s">
        <v>6</v>
      </c>
      <c r="H13" s="822" t="s">
        <v>9</v>
      </c>
      <c r="I13" s="823"/>
      <c r="J13" s="50" t="s">
        <v>107</v>
      </c>
      <c r="K13" s="824" t="s">
        <v>5</v>
      </c>
      <c r="L13" s="825"/>
      <c r="M13" s="822" t="s">
        <v>76</v>
      </c>
      <c r="N13" s="825"/>
      <c r="O13" s="137" t="s">
        <v>6</v>
      </c>
      <c r="P13" s="822" t="s">
        <v>9</v>
      </c>
      <c r="Q13" s="822"/>
      <c r="R13" s="854" t="s">
        <v>15</v>
      </c>
      <c r="S13" s="855"/>
    </row>
    <row r="14" spans="2:21" s="21" customFormat="1" ht="22.5" customHeight="1" x14ac:dyDescent="0.2">
      <c r="C14" s="830">
        <f>入力!B43</f>
        <v>0</v>
      </c>
      <c r="D14" s="831" t="str">
        <f>入力!C30</f>
        <v>性別</v>
      </c>
      <c r="E14" s="147">
        <f>入力!C43</f>
        <v>0</v>
      </c>
      <c r="F14" s="148">
        <f>入力!E43</f>
        <v>0</v>
      </c>
      <c r="G14" s="149">
        <f>入力!H43</f>
        <v>0</v>
      </c>
      <c r="H14" s="150">
        <f>入力!M43</f>
        <v>0</v>
      </c>
      <c r="I14" s="139" t="s">
        <v>104</v>
      </c>
      <c r="J14" s="145" t="str">
        <f>IF(M14="","","→")</f>
        <v/>
      </c>
      <c r="K14" s="830"/>
      <c r="L14" s="831"/>
      <c r="M14" s="230"/>
      <c r="N14" s="231"/>
      <c r="O14" s="232"/>
      <c r="P14" s="233"/>
      <c r="Q14" s="138" t="s">
        <v>104</v>
      </c>
      <c r="R14" s="856"/>
      <c r="S14" s="857"/>
    </row>
    <row r="15" spans="2:21" s="21" customFormat="1" ht="22.5" customHeight="1" x14ac:dyDescent="0.2">
      <c r="C15" s="828">
        <f>入力!B44</f>
        <v>0</v>
      </c>
      <c r="D15" s="829" t="str">
        <f>入力!C31</f>
        <v>学校との
関わり</v>
      </c>
      <c r="E15" s="151">
        <f>入力!C44</f>
        <v>0</v>
      </c>
      <c r="F15" s="152">
        <f>入力!E44</f>
        <v>0</v>
      </c>
      <c r="G15" s="153">
        <f>入力!H44</f>
        <v>0</v>
      </c>
      <c r="H15" s="154">
        <f>入力!M44</f>
        <v>0</v>
      </c>
      <c r="I15" s="140" t="s">
        <v>103</v>
      </c>
      <c r="J15" s="145" t="str">
        <f t="shared" ref="J15:J28" si="0">IF(N15="","","→")</f>
        <v/>
      </c>
      <c r="K15" s="828"/>
      <c r="L15" s="829"/>
      <c r="M15" s="234"/>
      <c r="N15" s="235"/>
      <c r="O15" s="236"/>
      <c r="P15" s="237"/>
      <c r="Q15" s="75" t="s">
        <v>103</v>
      </c>
      <c r="R15" s="858"/>
      <c r="S15" s="859"/>
    </row>
    <row r="16" spans="2:21" s="21" customFormat="1" ht="22.5" customHeight="1" x14ac:dyDescent="0.2">
      <c r="C16" s="832">
        <f>入力!B45</f>
        <v>0</v>
      </c>
      <c r="D16" s="493">
        <f>入力!C32</f>
        <v>0</v>
      </c>
      <c r="E16" s="155">
        <f>入力!C45</f>
        <v>0</v>
      </c>
      <c r="F16" s="156">
        <f>入力!E45</f>
        <v>0</v>
      </c>
      <c r="G16" s="157">
        <f>入力!H45</f>
        <v>0</v>
      </c>
      <c r="H16" s="158">
        <f>入力!M45</f>
        <v>0</v>
      </c>
      <c r="I16" s="141" t="s">
        <v>103</v>
      </c>
      <c r="J16" s="145" t="str">
        <f t="shared" si="0"/>
        <v/>
      </c>
      <c r="K16" s="832"/>
      <c r="L16" s="493"/>
      <c r="M16" s="238"/>
      <c r="N16" s="239"/>
      <c r="O16" s="240"/>
      <c r="P16" s="241"/>
      <c r="Q16" s="76" t="s">
        <v>103</v>
      </c>
      <c r="R16" s="858"/>
      <c r="S16" s="859"/>
    </row>
    <row r="17" spans="3:37" s="21" customFormat="1" ht="22.5" customHeight="1" x14ac:dyDescent="0.2">
      <c r="C17" s="828">
        <f>入力!B46</f>
        <v>0</v>
      </c>
      <c r="D17" s="829" t="str">
        <f>入力!C33</f>
        <v>漢字</v>
      </c>
      <c r="E17" s="155">
        <f>入力!C46</f>
        <v>0</v>
      </c>
      <c r="F17" s="156">
        <f>入力!E46</f>
        <v>0</v>
      </c>
      <c r="G17" s="157">
        <f>入力!H46</f>
        <v>0</v>
      </c>
      <c r="H17" s="158">
        <f>入力!M46</f>
        <v>0</v>
      </c>
      <c r="I17" s="140" t="s">
        <v>103</v>
      </c>
      <c r="J17" s="145" t="str">
        <f t="shared" si="0"/>
        <v/>
      </c>
      <c r="K17" s="828"/>
      <c r="L17" s="829"/>
      <c r="M17" s="234"/>
      <c r="N17" s="235"/>
      <c r="O17" s="236"/>
      <c r="P17" s="237"/>
      <c r="Q17" s="75" t="s">
        <v>103</v>
      </c>
      <c r="R17" s="858"/>
      <c r="S17" s="859"/>
    </row>
    <row r="18" spans="3:37" s="21" customFormat="1" ht="22.5" customHeight="1" x14ac:dyDescent="0.2">
      <c r="C18" s="826">
        <f>入力!B47</f>
        <v>0</v>
      </c>
      <c r="D18" s="827" t="str">
        <f>入力!C34</f>
        <v>姓</v>
      </c>
      <c r="E18" s="155">
        <f>入力!C47</f>
        <v>0</v>
      </c>
      <c r="F18" s="156">
        <f>入力!E47</f>
        <v>0</v>
      </c>
      <c r="G18" s="157">
        <f>入力!H47</f>
        <v>0</v>
      </c>
      <c r="H18" s="158">
        <f>入力!M47</f>
        <v>0</v>
      </c>
      <c r="I18" s="141" t="s">
        <v>103</v>
      </c>
      <c r="J18" s="145" t="str">
        <f t="shared" si="0"/>
        <v/>
      </c>
      <c r="K18" s="826"/>
      <c r="L18" s="827"/>
      <c r="M18" s="242"/>
      <c r="N18" s="243"/>
      <c r="O18" s="244"/>
      <c r="P18" s="241"/>
      <c r="Q18" s="76" t="s">
        <v>103</v>
      </c>
      <c r="R18" s="858"/>
      <c r="S18" s="859"/>
    </row>
    <row r="19" spans="3:37" s="21" customFormat="1" ht="22.5" customHeight="1" x14ac:dyDescent="0.2">
      <c r="C19" s="828">
        <f>入力!B48</f>
        <v>0</v>
      </c>
      <c r="D19" s="829">
        <f>入力!C35</f>
        <v>0</v>
      </c>
      <c r="E19" s="155">
        <f>入力!C48</f>
        <v>0</v>
      </c>
      <c r="F19" s="156">
        <f>入力!E48</f>
        <v>0</v>
      </c>
      <c r="G19" s="157">
        <f>入力!H48</f>
        <v>0</v>
      </c>
      <c r="H19" s="158">
        <f>入力!M48</f>
        <v>0</v>
      </c>
      <c r="I19" s="140" t="s">
        <v>103</v>
      </c>
      <c r="J19" s="145" t="str">
        <f t="shared" si="0"/>
        <v/>
      </c>
      <c r="K19" s="828"/>
      <c r="L19" s="829"/>
      <c r="M19" s="234"/>
      <c r="N19" s="235"/>
      <c r="O19" s="236"/>
      <c r="P19" s="237"/>
      <c r="Q19" s="75" t="s">
        <v>103</v>
      </c>
      <c r="R19" s="858"/>
      <c r="S19" s="859"/>
    </row>
    <row r="20" spans="3:37" s="21" customFormat="1" ht="22.5" customHeight="1" x14ac:dyDescent="0.2">
      <c r="C20" s="826">
        <f>入力!B49</f>
        <v>0</v>
      </c>
      <c r="D20" s="827">
        <f>入力!C36</f>
        <v>0</v>
      </c>
      <c r="E20" s="155">
        <f>入力!C49</f>
        <v>0</v>
      </c>
      <c r="F20" s="156">
        <f>入力!E49</f>
        <v>0</v>
      </c>
      <c r="G20" s="157">
        <f>入力!H49</f>
        <v>0</v>
      </c>
      <c r="H20" s="158">
        <f>入力!M49</f>
        <v>0</v>
      </c>
      <c r="I20" s="141" t="s">
        <v>103</v>
      </c>
      <c r="J20" s="145" t="str">
        <f t="shared" si="0"/>
        <v/>
      </c>
      <c r="K20" s="826"/>
      <c r="L20" s="827"/>
      <c r="M20" s="242"/>
      <c r="N20" s="243"/>
      <c r="O20" s="244"/>
      <c r="P20" s="241"/>
      <c r="Q20" s="76" t="s">
        <v>103</v>
      </c>
      <c r="R20" s="858"/>
      <c r="S20" s="859"/>
    </row>
    <row r="21" spans="3:37" s="21" customFormat="1" ht="22.5" customHeight="1" x14ac:dyDescent="0.2">
      <c r="C21" s="828">
        <f>入力!B50</f>
        <v>0</v>
      </c>
      <c r="D21" s="829" t="str">
        <f>入力!C37</f>
        <v>性別</v>
      </c>
      <c r="E21" s="155">
        <f>入力!C50</f>
        <v>0</v>
      </c>
      <c r="F21" s="156">
        <f>入力!E50</f>
        <v>0</v>
      </c>
      <c r="G21" s="157">
        <f>入力!H50</f>
        <v>0</v>
      </c>
      <c r="H21" s="158">
        <f>入力!M50</f>
        <v>0</v>
      </c>
      <c r="I21" s="140" t="s">
        <v>103</v>
      </c>
      <c r="J21" s="145" t="str">
        <f t="shared" si="0"/>
        <v/>
      </c>
      <c r="K21" s="828"/>
      <c r="L21" s="829"/>
      <c r="M21" s="234"/>
      <c r="N21" s="235"/>
      <c r="O21" s="236"/>
      <c r="P21" s="237"/>
      <c r="Q21" s="75" t="s">
        <v>103</v>
      </c>
      <c r="R21" s="858"/>
      <c r="S21" s="859"/>
    </row>
    <row r="22" spans="3:37" s="21" customFormat="1" ht="22.5" customHeight="1" x14ac:dyDescent="0.2">
      <c r="C22" s="826">
        <f>入力!B51</f>
        <v>0</v>
      </c>
      <c r="D22" s="827" t="str">
        <f>入力!C38</f>
        <v>資格</v>
      </c>
      <c r="E22" s="155">
        <f>入力!C51</f>
        <v>0</v>
      </c>
      <c r="F22" s="156">
        <f>入力!E51</f>
        <v>0</v>
      </c>
      <c r="G22" s="157">
        <f>入力!H51</f>
        <v>0</v>
      </c>
      <c r="H22" s="158">
        <f>入力!M51</f>
        <v>0</v>
      </c>
      <c r="I22" s="141" t="s">
        <v>103</v>
      </c>
      <c r="J22" s="145" t="str">
        <f t="shared" si="0"/>
        <v/>
      </c>
      <c r="K22" s="826"/>
      <c r="L22" s="827"/>
      <c r="M22" s="242"/>
      <c r="N22" s="243"/>
      <c r="O22" s="244"/>
      <c r="P22" s="241"/>
      <c r="Q22" s="76" t="s">
        <v>103</v>
      </c>
      <c r="R22" s="858"/>
      <c r="S22" s="859"/>
    </row>
    <row r="23" spans="3:37" s="21" customFormat="1" ht="22.5" customHeight="1" x14ac:dyDescent="0.2">
      <c r="C23" s="828">
        <f>入力!B52</f>
        <v>0</v>
      </c>
      <c r="D23" s="829" t="str">
        <f>入力!C39</f>
        <v>学校・チーム
との関わり</v>
      </c>
      <c r="E23" s="155">
        <f>入力!C52</f>
        <v>0</v>
      </c>
      <c r="F23" s="156">
        <f>入力!E52</f>
        <v>0</v>
      </c>
      <c r="G23" s="157">
        <f>入力!H52</f>
        <v>0</v>
      </c>
      <c r="H23" s="158">
        <f>入力!M52</f>
        <v>0</v>
      </c>
      <c r="I23" s="140" t="s">
        <v>103</v>
      </c>
      <c r="J23" s="145" t="str">
        <f t="shared" si="0"/>
        <v/>
      </c>
      <c r="K23" s="828"/>
      <c r="L23" s="829"/>
      <c r="M23" s="234"/>
      <c r="N23" s="235"/>
      <c r="O23" s="236"/>
      <c r="P23" s="237"/>
      <c r="Q23" s="75" t="s">
        <v>103</v>
      </c>
      <c r="R23" s="858"/>
      <c r="S23" s="859"/>
    </row>
    <row r="24" spans="3:37" s="21" customFormat="1" ht="22.5" customHeight="1" x14ac:dyDescent="0.2">
      <c r="C24" s="826">
        <f>入力!B53</f>
        <v>0</v>
      </c>
      <c r="D24" s="827" t="str">
        <f>入力!C40</f>
        <v>T</v>
      </c>
      <c r="E24" s="155">
        <f>入力!C53</f>
        <v>0</v>
      </c>
      <c r="F24" s="156">
        <f>入力!E53</f>
        <v>0</v>
      </c>
      <c r="G24" s="157">
        <f>入力!H53</f>
        <v>0</v>
      </c>
      <c r="H24" s="158">
        <f>入力!M53</f>
        <v>0</v>
      </c>
      <c r="I24" s="141" t="s">
        <v>103</v>
      </c>
      <c r="J24" s="145" t="str">
        <f t="shared" si="0"/>
        <v/>
      </c>
      <c r="K24" s="826"/>
      <c r="L24" s="827"/>
      <c r="M24" s="242"/>
      <c r="N24" s="243"/>
      <c r="O24" s="244"/>
      <c r="P24" s="241"/>
      <c r="Q24" s="76" t="s">
        <v>103</v>
      </c>
      <c r="R24" s="858"/>
      <c r="S24" s="859"/>
    </row>
    <row r="25" spans="3:37" s="21" customFormat="1" ht="22.5" customHeight="1" x14ac:dyDescent="0.2">
      <c r="C25" s="828">
        <f>入力!B54</f>
        <v>0</v>
      </c>
      <c r="D25" s="829" t="str">
        <f>入力!C41</f>
        <v>漢字</v>
      </c>
      <c r="E25" s="155">
        <f>入力!C54</f>
        <v>0</v>
      </c>
      <c r="F25" s="156">
        <f>入力!E54</f>
        <v>0</v>
      </c>
      <c r="G25" s="157">
        <f>入力!H54</f>
        <v>0</v>
      </c>
      <c r="H25" s="158">
        <f>入力!M54</f>
        <v>0</v>
      </c>
      <c r="I25" s="140" t="s">
        <v>103</v>
      </c>
      <c r="J25" s="145" t="str">
        <f t="shared" si="0"/>
        <v/>
      </c>
      <c r="K25" s="828"/>
      <c r="L25" s="829"/>
      <c r="M25" s="234"/>
      <c r="N25" s="235"/>
      <c r="O25" s="236"/>
      <c r="P25" s="237"/>
      <c r="Q25" s="75" t="s">
        <v>103</v>
      </c>
      <c r="R25" s="858"/>
      <c r="S25" s="859"/>
    </row>
    <row r="26" spans="3:37" s="21" customFormat="1" ht="22.5" customHeight="1" x14ac:dyDescent="0.2">
      <c r="C26" s="826">
        <f>入力!B55</f>
        <v>0</v>
      </c>
      <c r="D26" s="827" t="str">
        <f>入力!C42</f>
        <v>姓</v>
      </c>
      <c r="E26" s="155">
        <f>入力!C55</f>
        <v>0</v>
      </c>
      <c r="F26" s="156">
        <f>入力!E55</f>
        <v>0</v>
      </c>
      <c r="G26" s="157">
        <f>入力!H55</f>
        <v>0</v>
      </c>
      <c r="H26" s="158">
        <f>入力!M55</f>
        <v>0</v>
      </c>
      <c r="I26" s="141" t="s">
        <v>103</v>
      </c>
      <c r="J26" s="145" t="str">
        <f t="shared" si="0"/>
        <v/>
      </c>
      <c r="K26" s="826"/>
      <c r="L26" s="827"/>
      <c r="M26" s="242"/>
      <c r="N26" s="243"/>
      <c r="O26" s="244"/>
      <c r="P26" s="241"/>
      <c r="Q26" s="76" t="s">
        <v>103</v>
      </c>
      <c r="R26" s="858"/>
      <c r="S26" s="859"/>
    </row>
    <row r="27" spans="3:37" s="21" customFormat="1" ht="22.5" customHeight="1" x14ac:dyDescent="0.2">
      <c r="C27" s="828">
        <f>入力!B56</f>
        <v>0</v>
      </c>
      <c r="D27" s="829">
        <f>入力!C43</f>
        <v>0</v>
      </c>
      <c r="E27" s="155">
        <f>入力!C56</f>
        <v>0</v>
      </c>
      <c r="F27" s="156">
        <f>入力!E56</f>
        <v>0</v>
      </c>
      <c r="G27" s="157">
        <f>入力!H56</f>
        <v>0</v>
      </c>
      <c r="H27" s="158">
        <f>入力!M56</f>
        <v>0</v>
      </c>
      <c r="I27" s="140" t="s">
        <v>103</v>
      </c>
      <c r="J27" s="145" t="str">
        <f t="shared" si="0"/>
        <v/>
      </c>
      <c r="K27" s="828"/>
      <c r="L27" s="829"/>
      <c r="M27" s="234"/>
      <c r="N27" s="235"/>
      <c r="O27" s="236"/>
      <c r="P27" s="237"/>
      <c r="Q27" s="75" t="s">
        <v>103</v>
      </c>
      <c r="R27" s="858"/>
      <c r="S27" s="859"/>
    </row>
    <row r="28" spans="3:37" s="21" customFormat="1" ht="22.5" customHeight="1" thickBot="1" x14ac:dyDescent="0.25">
      <c r="C28" s="833">
        <f>入力!B57</f>
        <v>0</v>
      </c>
      <c r="D28" s="835">
        <f>入力!C44</f>
        <v>0</v>
      </c>
      <c r="E28" s="159">
        <f>入力!C57</f>
        <v>0</v>
      </c>
      <c r="F28" s="160">
        <f>入力!E57</f>
        <v>0</v>
      </c>
      <c r="G28" s="161">
        <f>入力!H57</f>
        <v>0</v>
      </c>
      <c r="H28" s="162">
        <f>入力!M57</f>
        <v>0</v>
      </c>
      <c r="I28" s="144" t="s">
        <v>103</v>
      </c>
      <c r="J28" s="145" t="str">
        <f t="shared" si="0"/>
        <v/>
      </c>
      <c r="K28" s="833"/>
      <c r="L28" s="835"/>
      <c r="M28" s="245"/>
      <c r="N28" s="246"/>
      <c r="O28" s="247"/>
      <c r="P28" s="248"/>
      <c r="Q28" s="143" t="s">
        <v>103</v>
      </c>
      <c r="R28" s="870"/>
      <c r="S28" s="871"/>
    </row>
    <row r="29" spans="3:37" ht="7.5" customHeight="1" thickBot="1" x14ac:dyDescent="0.25">
      <c r="C29" s="847"/>
      <c r="D29" s="847"/>
      <c r="E29" s="847"/>
      <c r="F29" s="847"/>
      <c r="G29" s="847"/>
      <c r="H29" s="847"/>
      <c r="I29" s="847"/>
      <c r="J29" s="847"/>
      <c r="K29" s="847"/>
      <c r="L29" s="847"/>
      <c r="M29" s="847"/>
      <c r="N29" s="847"/>
      <c r="O29" s="847"/>
      <c r="P29" s="847"/>
      <c r="Q29" s="847"/>
      <c r="R29" s="136"/>
    </row>
    <row r="30" spans="3:37" ht="22.5" customHeight="1" thickBot="1" x14ac:dyDescent="0.25">
      <c r="C30" s="824" t="s">
        <v>108</v>
      </c>
      <c r="D30" s="822"/>
      <c r="E30" s="822"/>
      <c r="F30" s="822"/>
      <c r="G30" s="822"/>
      <c r="H30" s="822"/>
      <c r="I30" s="825"/>
      <c r="J30" s="873" t="str">
        <f>入力!C16&amp;"　"&amp;入力!E16</f>
        <v>　</v>
      </c>
      <c r="K30" s="874"/>
      <c r="L30" s="874"/>
      <c r="M30" s="874"/>
      <c r="N30" s="874"/>
      <c r="O30" s="874"/>
      <c r="P30" s="874"/>
      <c r="Q30" s="875"/>
      <c r="R30" s="142"/>
    </row>
    <row r="31" spans="3:37" ht="14.4" x14ac:dyDescent="0.2">
      <c r="C31" s="50"/>
      <c r="D31" s="50"/>
      <c r="E31" s="50"/>
      <c r="F31" s="50"/>
      <c r="G31" s="50"/>
      <c r="H31" s="50"/>
      <c r="I31" s="50"/>
      <c r="J31" s="303"/>
      <c r="K31" s="303"/>
      <c r="L31" s="303"/>
      <c r="M31" s="303"/>
      <c r="N31" s="303"/>
      <c r="O31" s="303"/>
      <c r="P31" s="303"/>
      <c r="Q31" s="303"/>
      <c r="R31" s="50"/>
    </row>
    <row r="32" spans="3:37" ht="22.5" customHeight="1" x14ac:dyDescent="0.2">
      <c r="C32" s="21" t="s">
        <v>497</v>
      </c>
      <c r="E32" s="21"/>
      <c r="F32" s="21"/>
      <c r="G32" s="21"/>
      <c r="H32" s="21"/>
      <c r="I32" s="21"/>
      <c r="J32" s="21"/>
      <c r="K32" s="21"/>
      <c r="L32" s="21"/>
      <c r="M32" s="21"/>
      <c r="N32" s="21"/>
      <c r="O32" s="21"/>
      <c r="P32" s="21"/>
      <c r="Q32" s="21"/>
      <c r="R32" s="146"/>
      <c r="S32" s="146"/>
      <c r="T32" s="146"/>
      <c r="U32" s="146"/>
      <c r="V32" s="146"/>
      <c r="W32" s="146"/>
      <c r="X32" s="146"/>
      <c r="Y32" s="146"/>
      <c r="Z32" s="146"/>
      <c r="AA32" s="146"/>
      <c r="AB32" s="146"/>
      <c r="AC32" s="146"/>
      <c r="AD32" s="146"/>
      <c r="AE32" s="146"/>
      <c r="AF32" s="146"/>
      <c r="AG32" s="146"/>
      <c r="AH32" s="146"/>
      <c r="AI32" s="146"/>
      <c r="AJ32" s="146"/>
      <c r="AK32" s="146"/>
    </row>
    <row r="33" spans="2:19" ht="22.5" customHeight="1" x14ac:dyDescent="0.2">
      <c r="D33" s="476" t="s">
        <v>498</v>
      </c>
      <c r="E33" s="476"/>
      <c r="F33" s="476"/>
      <c r="G33" s="476"/>
      <c r="H33" s="476"/>
      <c r="I33" s="476"/>
      <c r="J33" s="476"/>
    </row>
    <row r="34" spans="2:19" ht="22.5" customHeight="1" x14ac:dyDescent="0.2">
      <c r="D34" s="866" t="s">
        <v>451</v>
      </c>
      <c r="E34" s="866"/>
      <c r="F34" s="866"/>
      <c r="G34" s="249"/>
      <c r="H34" s="21" t="s">
        <v>22</v>
      </c>
      <c r="I34" s="866" t="str">
        <f>F6</f>
        <v/>
      </c>
      <c r="J34" s="866"/>
      <c r="K34" s="866"/>
      <c r="L34" s="866"/>
      <c r="M34" s="866"/>
      <c r="N34" s="876" t="s">
        <v>479</v>
      </c>
      <c r="O34" s="876"/>
      <c r="P34" s="872" t="str">
        <f>入力!C26&amp;"　"&amp;入力!E26&amp;"　　"</f>
        <v>　　　</v>
      </c>
      <c r="Q34" s="872"/>
      <c r="R34" s="872"/>
      <c r="S34" s="400" t="s">
        <v>188</v>
      </c>
    </row>
    <row r="35" spans="2:19" ht="22.5" customHeight="1" x14ac:dyDescent="0.2">
      <c r="D35" s="21" t="s">
        <v>109</v>
      </c>
      <c r="F35" s="304"/>
      <c r="G35" s="304"/>
      <c r="H35" s="304"/>
      <c r="I35" s="304"/>
      <c r="J35" s="304"/>
      <c r="K35" s="304"/>
      <c r="L35" s="304"/>
      <c r="M35" s="304"/>
      <c r="N35" s="304"/>
      <c r="O35" s="21"/>
      <c r="P35" s="21"/>
      <c r="Q35" s="21"/>
      <c r="R35" s="21"/>
      <c r="S35" s="21"/>
    </row>
    <row r="36" spans="2:19" ht="15" customHeight="1" x14ac:dyDescent="0.2">
      <c r="B36" s="868" t="s">
        <v>368</v>
      </c>
      <c r="C36" s="868"/>
      <c r="D36" s="567" t="s">
        <v>371</v>
      </c>
      <c r="E36" s="567"/>
      <c r="F36" s="567"/>
      <c r="G36" s="567"/>
      <c r="H36" s="567"/>
      <c r="I36" s="567"/>
      <c r="J36" s="567"/>
      <c r="K36" s="567"/>
      <c r="L36" s="567"/>
      <c r="M36" s="567"/>
      <c r="N36" s="567"/>
      <c r="O36" s="567"/>
      <c r="P36" s="567"/>
      <c r="Q36" s="567"/>
      <c r="R36" s="567"/>
      <c r="S36" s="567"/>
    </row>
    <row r="37" spans="2:19" ht="60" customHeight="1" x14ac:dyDescent="0.2">
      <c r="B37" s="869" t="s">
        <v>369</v>
      </c>
      <c r="C37" s="869"/>
      <c r="D37" s="567" t="s">
        <v>523</v>
      </c>
      <c r="E37" s="567"/>
      <c r="F37" s="567"/>
      <c r="G37" s="567"/>
      <c r="H37" s="567"/>
      <c r="I37" s="567"/>
      <c r="J37" s="567"/>
      <c r="K37" s="567"/>
      <c r="L37" s="567"/>
      <c r="M37" s="567"/>
      <c r="N37" s="567"/>
      <c r="O37" s="567"/>
      <c r="P37" s="567"/>
      <c r="Q37" s="567"/>
      <c r="R37" s="567"/>
      <c r="S37" s="567"/>
    </row>
    <row r="38" spans="2:19" ht="15" customHeight="1" x14ac:dyDescent="0.2">
      <c r="B38" s="868" t="s">
        <v>370</v>
      </c>
      <c r="C38" s="868"/>
      <c r="D38" s="567" t="s">
        <v>372</v>
      </c>
      <c r="E38" s="567"/>
      <c r="F38" s="567"/>
      <c r="G38" s="567"/>
      <c r="H38" s="567"/>
      <c r="I38" s="567"/>
      <c r="J38" s="567"/>
      <c r="K38" s="567"/>
      <c r="L38" s="567"/>
      <c r="M38" s="567"/>
      <c r="N38" s="567"/>
      <c r="O38" s="567"/>
      <c r="P38" s="567"/>
      <c r="Q38" s="567"/>
      <c r="R38" s="567"/>
      <c r="S38" s="567"/>
    </row>
    <row r="39" spans="2:19" ht="13.5" customHeight="1" x14ac:dyDescent="0.2">
      <c r="C39" s="867"/>
      <c r="D39" s="867"/>
      <c r="E39" s="353"/>
      <c r="F39" s="353"/>
      <c r="G39" s="353"/>
      <c r="H39" s="353"/>
      <c r="I39" s="353"/>
      <c r="J39" s="353"/>
      <c r="K39" s="353"/>
      <c r="L39" s="353"/>
      <c r="M39" s="353"/>
      <c r="N39" s="353"/>
      <c r="O39" s="353"/>
      <c r="P39" s="353"/>
      <c r="Q39" s="353"/>
      <c r="R39" s="353"/>
      <c r="S39" s="353"/>
    </row>
  </sheetData>
  <sheetProtection selectLockedCells="1"/>
  <protectedRanges>
    <protectedRange sqref="N9:S12 M14:P28 R14:S28 G34 J32:Q32 M30:Q31" name="範囲1"/>
  </protectedRanges>
  <mergeCells count="95">
    <mergeCell ref="C4:S4"/>
    <mergeCell ref="C5:S5"/>
    <mergeCell ref="R16:S16"/>
    <mergeCell ref="R17:S17"/>
    <mergeCell ref="R18:S18"/>
    <mergeCell ref="P13:Q13"/>
    <mergeCell ref="H11:I11"/>
    <mergeCell ref="K14:L14"/>
    <mergeCell ref="K13:L13"/>
    <mergeCell ref="M13:N13"/>
    <mergeCell ref="K12:M12"/>
    <mergeCell ref="C8:I8"/>
    <mergeCell ref="F9:G9"/>
    <mergeCell ref="H9:I9"/>
    <mergeCell ref="F10:G10"/>
    <mergeCell ref="H10:I10"/>
    <mergeCell ref="R19:S19"/>
    <mergeCell ref="R20:S20"/>
    <mergeCell ref="R25:S25"/>
    <mergeCell ref="R21:S21"/>
    <mergeCell ref="R22:S22"/>
    <mergeCell ref="R23:S23"/>
    <mergeCell ref="R24:S24"/>
    <mergeCell ref="D34:F34"/>
    <mergeCell ref="I34:M34"/>
    <mergeCell ref="D33:J33"/>
    <mergeCell ref="C28:D28"/>
    <mergeCell ref="C39:D39"/>
    <mergeCell ref="B36:C36"/>
    <mergeCell ref="B37:C37"/>
    <mergeCell ref="B38:C38"/>
    <mergeCell ref="D36:S36"/>
    <mergeCell ref="D37:S37"/>
    <mergeCell ref="D38:S38"/>
    <mergeCell ref="R28:S28"/>
    <mergeCell ref="P34:R34"/>
    <mergeCell ref="J30:Q30"/>
    <mergeCell ref="N34:O34"/>
    <mergeCell ref="B1:T1"/>
    <mergeCell ref="K27:L27"/>
    <mergeCell ref="K28:L28"/>
    <mergeCell ref="C29:Q29"/>
    <mergeCell ref="N9:S9"/>
    <mergeCell ref="N10:S10"/>
    <mergeCell ref="R13:S13"/>
    <mergeCell ref="R14:S14"/>
    <mergeCell ref="R15:S15"/>
    <mergeCell ref="K8:S8"/>
    <mergeCell ref="K21:L21"/>
    <mergeCell ref="N11:S11"/>
    <mergeCell ref="N12:S12"/>
    <mergeCell ref="C11:E11"/>
    <mergeCell ref="R26:S26"/>
    <mergeCell ref="R27:S27"/>
    <mergeCell ref="K25:L25"/>
    <mergeCell ref="K26:L26"/>
    <mergeCell ref="K15:L15"/>
    <mergeCell ref="K16:L16"/>
    <mergeCell ref="K17:L17"/>
    <mergeCell ref="K18:L18"/>
    <mergeCell ref="K22:L22"/>
    <mergeCell ref="K23:L23"/>
    <mergeCell ref="K19:L19"/>
    <mergeCell ref="K20:L20"/>
    <mergeCell ref="K24:L24"/>
    <mergeCell ref="C20:D20"/>
    <mergeCell ref="C21:D21"/>
    <mergeCell ref="F6:M6"/>
    <mergeCell ref="C6:E6"/>
    <mergeCell ref="H13:I13"/>
    <mergeCell ref="C9:E9"/>
    <mergeCell ref="C10:E10"/>
    <mergeCell ref="F12:G12"/>
    <mergeCell ref="K9:M9"/>
    <mergeCell ref="K10:M10"/>
    <mergeCell ref="K11:M11"/>
    <mergeCell ref="H12:I12"/>
    <mergeCell ref="F11:G11"/>
    <mergeCell ref="E13:F13"/>
    <mergeCell ref="N6:Q6"/>
    <mergeCell ref="C30:I30"/>
    <mergeCell ref="C22:D22"/>
    <mergeCell ref="C23:D23"/>
    <mergeCell ref="C13:D13"/>
    <mergeCell ref="C14:D14"/>
    <mergeCell ref="C15:D15"/>
    <mergeCell ref="C16:D16"/>
    <mergeCell ref="C17:D17"/>
    <mergeCell ref="C24:D24"/>
    <mergeCell ref="C25:D25"/>
    <mergeCell ref="C26:D26"/>
    <mergeCell ref="C27:D27"/>
    <mergeCell ref="C12:E12"/>
    <mergeCell ref="C18:D18"/>
    <mergeCell ref="C19:D19"/>
  </mergeCells>
  <phoneticPr fontId="1"/>
  <dataValidations count="1">
    <dataValidation type="whole" allowBlank="1" showInputMessage="1" showErrorMessage="1" sqref="R14:S28" xr:uid="{00000000-0002-0000-0A00-000000000000}">
      <formula1>100000000</formula1>
      <formula2>299999999</formula2>
    </dataValidation>
  </dataValidations>
  <printOptions horizontalCentered="1"/>
  <pageMargins left="0.70866141732283472" right="0.70866141732283472" top="0.74803149606299213" bottom="0.74803149606299213" header="0.31496062992125984" footer="0.39370078740157483"/>
  <pageSetup paperSize="9" scale="90" firstPageNumber="64" orientation="portrait" useFirstPageNumber="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39"/>
  <sheetViews>
    <sheetView zoomScaleNormal="100" zoomScaleSheetLayoutView="100" workbookViewId="0">
      <selection activeCell="L11" sqref="L11"/>
    </sheetView>
  </sheetViews>
  <sheetFormatPr defaultColWidth="8.88671875" defaultRowHeight="13.2" x14ac:dyDescent="0.2"/>
  <cols>
    <col min="1" max="1" width="0.6640625" customWidth="1"/>
    <col min="2" max="2" width="4.44140625" customWidth="1"/>
    <col min="3" max="3" width="6" customWidth="1"/>
    <col min="4" max="4" width="15" customWidth="1"/>
    <col min="5" max="5" width="3" customWidth="1"/>
    <col min="6" max="6" width="22.33203125" customWidth="1"/>
    <col min="7" max="7" width="22.88671875" customWidth="1"/>
    <col min="8" max="8" width="14.88671875" customWidth="1"/>
    <col min="9" max="9" width="0.6640625" customWidth="1"/>
  </cols>
  <sheetData>
    <row r="1" spans="1:9" x14ac:dyDescent="0.2">
      <c r="A1" s="272"/>
      <c r="B1" s="272"/>
      <c r="C1" s="272"/>
      <c r="D1" s="272"/>
      <c r="E1" s="272"/>
      <c r="F1" s="272"/>
      <c r="G1" s="272"/>
      <c r="H1" s="273" t="str">
        <f>参加申込要項!I1</f>
        <v>令和７年６月</v>
      </c>
      <c r="I1" s="272"/>
    </row>
    <row r="2" spans="1:9" x14ac:dyDescent="0.2">
      <c r="A2" s="272"/>
      <c r="B2" s="574" t="s">
        <v>208</v>
      </c>
      <c r="C2" s="574"/>
      <c r="D2" s="574"/>
      <c r="E2" s="574"/>
      <c r="F2" s="272"/>
      <c r="G2" s="272"/>
      <c r="H2" s="272"/>
      <c r="I2" s="272"/>
    </row>
    <row r="3" spans="1:9" x14ac:dyDescent="0.2">
      <c r="A3" s="272"/>
      <c r="B3" s="574" t="s">
        <v>232</v>
      </c>
      <c r="C3" s="574"/>
      <c r="D3" s="574"/>
      <c r="E3" s="574"/>
      <c r="F3" s="272"/>
      <c r="G3" s="272"/>
      <c r="H3" s="272"/>
      <c r="I3" s="272"/>
    </row>
    <row r="4" spans="1:9" x14ac:dyDescent="0.2">
      <c r="A4" s="272"/>
      <c r="B4" s="574" t="s">
        <v>494</v>
      </c>
      <c r="C4" s="574"/>
      <c r="D4" s="574"/>
      <c r="E4" s="574"/>
      <c r="F4" s="272"/>
      <c r="G4" s="272"/>
      <c r="H4" s="272"/>
      <c r="I4" s="272"/>
    </row>
    <row r="5" spans="1:9" x14ac:dyDescent="0.2">
      <c r="A5" s="272"/>
      <c r="B5" s="272"/>
      <c r="C5" s="271"/>
      <c r="D5" s="272"/>
      <c r="E5" s="272"/>
      <c r="F5" s="272"/>
      <c r="G5" s="574" t="str">
        <f>参加申込要項!H5</f>
        <v>令和７年度全国中学校体育大会</v>
      </c>
      <c r="H5" s="574"/>
      <c r="I5" s="272"/>
    </row>
    <row r="6" spans="1:9" ht="13.5" customHeight="1" x14ac:dyDescent="0.2">
      <c r="A6" s="272"/>
      <c r="B6" s="272"/>
      <c r="C6" s="272"/>
      <c r="D6" s="272"/>
      <c r="E6" s="272"/>
      <c r="F6" s="272"/>
      <c r="G6" s="574" t="str">
        <f>参加申込要項!H6</f>
        <v>第５５回全国中学校バスケットボール大会</v>
      </c>
      <c r="H6" s="574"/>
      <c r="I6" s="272"/>
    </row>
    <row r="7" spans="1:9" ht="13.5" customHeight="1" x14ac:dyDescent="0.2">
      <c r="A7" s="272"/>
      <c r="B7" s="272"/>
      <c r="C7" s="272"/>
      <c r="D7" s="272"/>
      <c r="E7" s="272"/>
      <c r="F7" s="272"/>
      <c r="G7" s="575" t="str">
        <f>参加申込要項!H7</f>
        <v>鹿児島県実行委員会　会 長　𠮷 岡　一 徳　</v>
      </c>
      <c r="H7" s="575"/>
      <c r="I7" s="272"/>
    </row>
    <row r="8" spans="1:9" x14ac:dyDescent="0.2">
      <c r="A8" s="272"/>
      <c r="B8" s="271"/>
      <c r="C8" s="271"/>
      <c r="D8" s="272"/>
      <c r="E8" s="272"/>
      <c r="F8" s="272"/>
      <c r="G8" s="272"/>
      <c r="H8" s="272"/>
      <c r="I8" s="272"/>
    </row>
    <row r="9" spans="1:9" x14ac:dyDescent="0.2">
      <c r="A9" s="272"/>
      <c r="B9" s="415" t="str">
        <f>参加申込要項!B10</f>
        <v>令和７年度全国中学校体育大会 第５５回全国中学校バスケットボール大会</v>
      </c>
      <c r="C9" s="415"/>
      <c r="D9" s="415"/>
      <c r="E9" s="415"/>
      <c r="F9" s="415"/>
      <c r="G9" s="415"/>
      <c r="H9" s="415"/>
      <c r="I9" s="272"/>
    </row>
    <row r="10" spans="1:9" ht="16.2" x14ac:dyDescent="0.2">
      <c r="A10" s="272"/>
      <c r="B10" s="573" t="s">
        <v>261</v>
      </c>
      <c r="C10" s="573"/>
      <c r="D10" s="573"/>
      <c r="E10" s="573"/>
      <c r="F10" s="573"/>
      <c r="G10" s="573"/>
      <c r="H10" s="573"/>
      <c r="I10" s="272"/>
    </row>
    <row r="11" spans="1:9" x14ac:dyDescent="0.2">
      <c r="A11" s="272"/>
      <c r="B11" s="271"/>
      <c r="C11" s="271"/>
      <c r="D11" s="272"/>
      <c r="E11" s="272"/>
      <c r="F11" s="272"/>
      <c r="G11" s="272"/>
      <c r="H11" s="272"/>
      <c r="I11" s="272"/>
    </row>
    <row r="12" spans="1:9" ht="72" customHeight="1" x14ac:dyDescent="0.2">
      <c r="A12" s="272"/>
      <c r="B12" s="419" t="s">
        <v>499</v>
      </c>
      <c r="C12" s="419"/>
      <c r="D12" s="419"/>
      <c r="E12" s="419"/>
      <c r="F12" s="419"/>
      <c r="G12" s="419"/>
      <c r="H12" s="419"/>
      <c r="I12" s="272"/>
    </row>
    <row r="13" spans="1:9" ht="15" customHeight="1" x14ac:dyDescent="0.2">
      <c r="A13" s="272"/>
      <c r="B13" s="272"/>
      <c r="C13" s="272"/>
      <c r="D13" s="272"/>
      <c r="E13" s="272"/>
      <c r="F13" s="272"/>
      <c r="G13" s="272"/>
      <c r="H13" s="272"/>
      <c r="I13" s="272"/>
    </row>
    <row r="14" spans="1:9" ht="15" customHeight="1" x14ac:dyDescent="0.2">
      <c r="A14" s="272"/>
      <c r="B14" s="286">
        <v>1</v>
      </c>
      <c r="C14" s="272" t="s">
        <v>262</v>
      </c>
      <c r="D14" s="272"/>
      <c r="E14" s="272"/>
      <c r="F14" s="272"/>
      <c r="G14" s="272"/>
      <c r="H14" s="272"/>
      <c r="I14" s="272"/>
    </row>
    <row r="15" spans="1:9" ht="15" customHeight="1" x14ac:dyDescent="0.2">
      <c r="A15" s="272"/>
      <c r="B15" s="272"/>
      <c r="C15" s="577" t="s">
        <v>348</v>
      </c>
      <c r="D15" s="577"/>
      <c r="E15" s="577"/>
      <c r="F15" s="577"/>
      <c r="G15" s="577"/>
      <c r="H15" s="577"/>
      <c r="I15" s="272"/>
    </row>
    <row r="16" spans="1:9" ht="15" customHeight="1" x14ac:dyDescent="0.2">
      <c r="A16" s="272"/>
      <c r="B16" s="272"/>
      <c r="C16" s="289" t="s">
        <v>263</v>
      </c>
      <c r="D16" s="290" t="s">
        <v>264</v>
      </c>
      <c r="E16" s="290"/>
      <c r="F16" s="569" t="s">
        <v>461</v>
      </c>
      <c r="G16" s="569"/>
      <c r="H16" s="272"/>
      <c r="I16" s="272"/>
    </row>
    <row r="17" spans="1:9" ht="15" customHeight="1" x14ac:dyDescent="0.2">
      <c r="A17" s="272"/>
      <c r="B17" s="272"/>
      <c r="C17" s="289" t="s">
        <v>265</v>
      </c>
      <c r="D17" s="290" t="s">
        <v>266</v>
      </c>
      <c r="E17" s="290"/>
      <c r="F17" s="882" t="s">
        <v>462</v>
      </c>
      <c r="G17" s="882"/>
      <c r="H17" s="882"/>
      <c r="I17" s="272"/>
    </row>
    <row r="18" spans="1:9" ht="15" customHeight="1" x14ac:dyDescent="0.2">
      <c r="A18" s="272"/>
      <c r="B18" s="272"/>
      <c r="C18" s="289" t="s">
        <v>267</v>
      </c>
      <c r="D18" s="290" t="s">
        <v>268</v>
      </c>
      <c r="E18" s="290"/>
      <c r="F18" s="569" t="s">
        <v>269</v>
      </c>
      <c r="G18" s="569"/>
      <c r="H18" s="272"/>
      <c r="I18" s="272"/>
    </row>
    <row r="19" spans="1:9" ht="15" customHeight="1" x14ac:dyDescent="0.2">
      <c r="A19" s="272"/>
      <c r="B19" s="272"/>
      <c r="C19" s="289" t="s">
        <v>270</v>
      </c>
      <c r="D19" s="290" t="s">
        <v>271</v>
      </c>
      <c r="E19" s="290"/>
      <c r="F19" s="569" t="s">
        <v>272</v>
      </c>
      <c r="G19" s="569"/>
      <c r="H19" s="272"/>
      <c r="I19" s="272"/>
    </row>
    <row r="20" spans="1:9" ht="15" customHeight="1" x14ac:dyDescent="0.2">
      <c r="A20" s="272"/>
      <c r="B20" s="272"/>
      <c r="C20" s="289" t="s">
        <v>273</v>
      </c>
      <c r="D20" s="290" t="s">
        <v>274</v>
      </c>
      <c r="E20" s="290"/>
      <c r="F20" s="569" t="s">
        <v>445</v>
      </c>
      <c r="G20" s="569"/>
      <c r="H20" s="272"/>
      <c r="I20" s="272"/>
    </row>
    <row r="21" spans="1:9" x14ac:dyDescent="0.2">
      <c r="A21" s="272"/>
      <c r="B21" s="272"/>
      <c r="C21" s="286"/>
      <c r="D21" s="272"/>
      <c r="E21" s="272"/>
      <c r="F21" s="272"/>
      <c r="G21" s="272"/>
      <c r="H21" s="272"/>
      <c r="I21" s="272"/>
    </row>
    <row r="22" spans="1:9" ht="15" customHeight="1" x14ac:dyDescent="0.2">
      <c r="A22" s="272"/>
      <c r="B22" s="286">
        <v>2</v>
      </c>
      <c r="C22" s="272" t="s">
        <v>275</v>
      </c>
      <c r="D22" s="272"/>
      <c r="E22" s="272"/>
      <c r="F22" s="272"/>
      <c r="G22" s="272"/>
      <c r="H22" s="272"/>
      <c r="I22" s="272"/>
    </row>
    <row r="23" spans="1:9" ht="37.5" customHeight="1" x14ac:dyDescent="0.2">
      <c r="A23" s="272"/>
      <c r="B23" s="272"/>
      <c r="C23" s="883" t="s">
        <v>349</v>
      </c>
      <c r="D23" s="883"/>
      <c r="E23" s="883"/>
      <c r="F23" s="883"/>
      <c r="G23" s="883"/>
      <c r="H23" s="883"/>
      <c r="I23" s="272"/>
    </row>
    <row r="24" spans="1:9" ht="15" customHeight="1" x14ac:dyDescent="0.2">
      <c r="A24" s="272"/>
      <c r="B24" s="272"/>
      <c r="C24" s="289" t="s">
        <v>276</v>
      </c>
      <c r="D24" s="290" t="s">
        <v>264</v>
      </c>
      <c r="E24" s="290"/>
      <c r="F24" s="569" t="s">
        <v>463</v>
      </c>
      <c r="G24" s="569"/>
      <c r="H24" s="272"/>
      <c r="I24" s="272"/>
    </row>
    <row r="25" spans="1:9" ht="15" customHeight="1" x14ac:dyDescent="0.2">
      <c r="A25" s="272"/>
      <c r="B25" s="272"/>
      <c r="C25" s="289" t="s">
        <v>265</v>
      </c>
      <c r="D25" s="290" t="s">
        <v>266</v>
      </c>
      <c r="E25" s="290"/>
      <c r="F25" s="882" t="s">
        <v>464</v>
      </c>
      <c r="G25" s="882"/>
      <c r="H25" s="882"/>
      <c r="I25" s="272"/>
    </row>
    <row r="26" spans="1:9" ht="15" customHeight="1" x14ac:dyDescent="0.2">
      <c r="A26" s="272"/>
      <c r="B26" s="272"/>
      <c r="C26" s="289" t="s">
        <v>267</v>
      </c>
      <c r="D26" s="290" t="s">
        <v>268</v>
      </c>
      <c r="E26" s="290"/>
      <c r="F26" s="569" t="s">
        <v>277</v>
      </c>
      <c r="G26" s="569"/>
      <c r="H26" s="272"/>
      <c r="I26" s="272"/>
    </row>
    <row r="27" spans="1:9" ht="15" customHeight="1" x14ac:dyDescent="0.2">
      <c r="A27" s="272"/>
      <c r="B27" s="272"/>
      <c r="C27" s="289" t="s">
        <v>270</v>
      </c>
      <c r="D27" s="290" t="s">
        <v>271</v>
      </c>
      <c r="E27" s="290"/>
      <c r="F27" s="569" t="s">
        <v>388</v>
      </c>
      <c r="G27" s="569"/>
      <c r="H27" s="272"/>
      <c r="I27" s="272"/>
    </row>
    <row r="28" spans="1:9" ht="15" customHeight="1" x14ac:dyDescent="0.2">
      <c r="A28" s="272"/>
      <c r="B28" s="272"/>
      <c r="C28" s="289" t="s">
        <v>273</v>
      </c>
      <c r="D28" s="290" t="s">
        <v>274</v>
      </c>
      <c r="E28" s="290"/>
      <c r="F28" s="569" t="s">
        <v>389</v>
      </c>
      <c r="G28" s="569"/>
      <c r="H28" s="272"/>
      <c r="I28" s="272"/>
    </row>
    <row r="29" spans="1:9" ht="30" customHeight="1" x14ac:dyDescent="0.2">
      <c r="A29" s="272"/>
      <c r="B29" s="272"/>
      <c r="C29" s="289" t="s">
        <v>278</v>
      </c>
      <c r="D29" s="290" t="s">
        <v>279</v>
      </c>
      <c r="E29" s="290"/>
      <c r="F29" s="568" t="s">
        <v>514</v>
      </c>
      <c r="G29" s="568"/>
      <c r="H29" s="568"/>
      <c r="I29" s="272"/>
    </row>
    <row r="30" spans="1:9" ht="16.5" customHeight="1" x14ac:dyDescent="0.2">
      <c r="A30" s="272"/>
      <c r="B30" s="272"/>
      <c r="C30" s="289"/>
      <c r="D30" s="290"/>
      <c r="E30" s="290"/>
      <c r="F30" s="292"/>
      <c r="G30" s="292"/>
      <c r="H30" s="292"/>
      <c r="I30" s="272"/>
    </row>
    <row r="31" spans="1:9" ht="16.5" customHeight="1" x14ac:dyDescent="0.2">
      <c r="A31" s="272"/>
      <c r="B31" s="286">
        <v>3</v>
      </c>
      <c r="C31" s="884" t="s">
        <v>446</v>
      </c>
      <c r="D31" s="884"/>
      <c r="E31" s="884"/>
      <c r="F31" s="884"/>
      <c r="G31" s="884"/>
      <c r="H31" s="884"/>
      <c r="I31" s="272"/>
    </row>
    <row r="32" spans="1:9" ht="15" customHeight="1" x14ac:dyDescent="0.2">
      <c r="A32" s="272"/>
      <c r="B32" s="272"/>
      <c r="C32" s="289"/>
      <c r="D32" s="290"/>
      <c r="E32" s="290"/>
      <c r="F32" s="292"/>
      <c r="G32" s="292"/>
      <c r="H32" s="272"/>
      <c r="I32" s="272"/>
    </row>
    <row r="33" spans="1:9" ht="7.5" customHeight="1" x14ac:dyDescent="0.2">
      <c r="A33" s="272"/>
      <c r="B33" s="579"/>
      <c r="C33" s="580"/>
      <c r="D33" s="580"/>
      <c r="E33" s="580"/>
      <c r="F33" s="580"/>
      <c r="G33" s="580"/>
      <c r="H33" s="581"/>
      <c r="I33" s="272"/>
    </row>
    <row r="34" spans="1:9" ht="15" customHeight="1" x14ac:dyDescent="0.2">
      <c r="A34" s="287"/>
      <c r="B34" s="582" t="str">
        <f>参加申込要項!B48</f>
        <v>〒８９０－００２４　鹿児島市明和２丁目２番１号　鹿児島市立明和中学校 内</v>
      </c>
      <c r="C34" s="583"/>
      <c r="D34" s="583"/>
      <c r="E34" s="583"/>
      <c r="F34" s="583"/>
      <c r="G34" s="583"/>
      <c r="H34" s="584"/>
    </row>
    <row r="35" spans="1:9" ht="15" customHeight="1" x14ac:dyDescent="0.2">
      <c r="A35" s="272"/>
      <c r="B35" s="582" t="str">
        <f>参加申込要項!B49</f>
        <v>第５５回全国中学校バスケットボール大会　　鹿児島県実行委員会</v>
      </c>
      <c r="C35" s="583"/>
      <c r="D35" s="583"/>
      <c r="E35" s="583"/>
      <c r="F35" s="583"/>
      <c r="G35" s="583"/>
      <c r="H35" s="584"/>
    </row>
    <row r="36" spans="1:9" ht="15" customHeight="1" x14ac:dyDescent="0.2">
      <c r="A36" s="272"/>
      <c r="B36" s="582" t="str">
        <f>参加申込要項!B50</f>
        <v>　バスケットボール競技実行委員長　　加世田　学</v>
      </c>
      <c r="C36" s="583"/>
      <c r="D36" s="583"/>
      <c r="E36" s="583"/>
      <c r="F36" s="583"/>
      <c r="G36" s="583"/>
      <c r="H36" s="584"/>
    </row>
    <row r="37" spans="1:9" ht="15" customHeight="1" x14ac:dyDescent="0.2">
      <c r="A37" s="272"/>
      <c r="B37" s="795" t="str">
        <f>参加申込要項!B51</f>
        <v>　　　　　　　　　　　　　携 帯 T E L    ： 070-8949-5714　　FAX ： 099-282-0166</v>
      </c>
      <c r="C37" s="781"/>
      <c r="D37" s="781"/>
      <c r="E37" s="781"/>
      <c r="F37" s="781"/>
      <c r="G37" s="781"/>
      <c r="H37" s="796"/>
      <c r="I37" s="272"/>
    </row>
    <row r="38" spans="1:9" ht="15" customHeight="1" x14ac:dyDescent="0.2">
      <c r="A38" s="278"/>
      <c r="B38" s="795" t="str">
        <f>参加申込要項!B52</f>
        <v>　　　　　　　　　 　　　 E-mailアドレス ： zenchu2025kago.basket@gmail.com</v>
      </c>
      <c r="C38" s="781"/>
      <c r="D38" s="781"/>
      <c r="E38" s="781"/>
      <c r="F38" s="781"/>
      <c r="G38" s="781"/>
      <c r="H38" s="796"/>
      <c r="I38" s="272"/>
    </row>
    <row r="39" spans="1:9" ht="7.5" customHeight="1" x14ac:dyDescent="0.2">
      <c r="A39" s="272"/>
      <c r="B39" s="558"/>
      <c r="C39" s="559"/>
      <c r="D39" s="559"/>
      <c r="E39" s="559"/>
      <c r="F39" s="559"/>
      <c r="G39" s="559"/>
      <c r="H39" s="560"/>
      <c r="I39" s="272"/>
    </row>
  </sheetData>
  <mergeCells count="30">
    <mergeCell ref="B9:H9"/>
    <mergeCell ref="B2:E2"/>
    <mergeCell ref="B3:E3"/>
    <mergeCell ref="G5:H5"/>
    <mergeCell ref="G6:H6"/>
    <mergeCell ref="G7:H7"/>
    <mergeCell ref="B4:E4"/>
    <mergeCell ref="B33:H33"/>
    <mergeCell ref="F27:G27"/>
    <mergeCell ref="F28:G28"/>
    <mergeCell ref="F29:H29"/>
    <mergeCell ref="F26:G26"/>
    <mergeCell ref="C31:H31"/>
    <mergeCell ref="B39:H39"/>
    <mergeCell ref="B34:H34"/>
    <mergeCell ref="B35:H35"/>
    <mergeCell ref="B36:H36"/>
    <mergeCell ref="B37:H37"/>
    <mergeCell ref="B38:H38"/>
    <mergeCell ref="B10:H10"/>
    <mergeCell ref="B12:H12"/>
    <mergeCell ref="C15:H15"/>
    <mergeCell ref="F16:G16"/>
    <mergeCell ref="F17:H17"/>
    <mergeCell ref="F25:H25"/>
    <mergeCell ref="F18:G18"/>
    <mergeCell ref="F19:G19"/>
    <mergeCell ref="F20:G20"/>
    <mergeCell ref="C23:H23"/>
    <mergeCell ref="F24:G24"/>
  </mergeCells>
  <phoneticPr fontId="1"/>
  <printOptions horizontalCentered="1"/>
  <pageMargins left="0.70866141732283472" right="0.70866141732283472" top="0.74803149606299213" bottom="0.74803149606299213" header="0.31496062992125984" footer="0.39370078740157483"/>
  <pageSetup paperSize="9" scale="99" firstPageNumber="64" orientation="portrait" useFirstPageNumber="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Q34"/>
  <sheetViews>
    <sheetView view="pageBreakPreview" topLeftCell="A13" zoomScale="85" zoomScaleNormal="100" zoomScaleSheetLayoutView="85" workbookViewId="0">
      <selection activeCell="T10" sqref="T10"/>
    </sheetView>
  </sheetViews>
  <sheetFormatPr defaultColWidth="9" defaultRowHeight="13.2" x14ac:dyDescent="0.2"/>
  <cols>
    <col min="1" max="1" width="1.109375" style="5" customWidth="1"/>
    <col min="2" max="2" width="9" style="5" customWidth="1"/>
    <col min="3" max="3" width="15.88671875" style="5" customWidth="1"/>
    <col min="4" max="4" width="15" style="5" customWidth="1"/>
    <col min="5" max="5" width="3" style="5" customWidth="1"/>
    <col min="6" max="6" width="15" style="5" customWidth="1"/>
    <col min="7" max="7" width="3" style="5" customWidth="1"/>
    <col min="8" max="8" width="15" style="5" customWidth="1"/>
    <col min="9" max="9" width="9" style="5" customWidth="1"/>
    <col min="10" max="10" width="5" style="5" customWidth="1"/>
    <col min="11" max="11" width="15.109375" style="5" customWidth="1"/>
    <col min="12" max="17" width="10.44140625" style="5" customWidth="1"/>
    <col min="18" max="16384" width="9" style="5"/>
  </cols>
  <sheetData>
    <row r="1" spans="2:17" ht="33" customHeight="1" x14ac:dyDescent="0.2">
      <c r="B1" s="910" t="s">
        <v>474</v>
      </c>
      <c r="C1" s="910"/>
      <c r="D1" s="910"/>
      <c r="E1" s="910"/>
      <c r="F1" s="910"/>
      <c r="G1" s="910"/>
      <c r="H1" s="910"/>
      <c r="I1" s="910"/>
      <c r="J1" s="359"/>
      <c r="K1" s="167"/>
    </row>
    <row r="2" spans="2:17" ht="39" customHeight="1" x14ac:dyDescent="0.2">
      <c r="B2" s="258" t="s">
        <v>203</v>
      </c>
      <c r="C2" s="539" t="str">
        <f>'登録メンバー変更(様式5)'!S2</f>
        <v>第５５回全国中学校バスケットボール大会 鹿児島県実行委員会　 御中（ＦＡＸ 099－282－0166）</v>
      </c>
      <c r="D2" s="539"/>
      <c r="E2" s="539"/>
      <c r="F2" s="539"/>
      <c r="G2" s="539"/>
      <c r="H2" s="539"/>
      <c r="I2" s="539"/>
      <c r="J2" s="360"/>
      <c r="K2" s="183" t="s">
        <v>326</v>
      </c>
    </row>
    <row r="3" spans="2:17" ht="16.2" x14ac:dyDescent="0.2">
      <c r="C3" s="912" t="s">
        <v>448</v>
      </c>
      <c r="D3" s="912"/>
      <c r="E3" s="912"/>
      <c r="F3" s="912"/>
      <c r="G3" s="912"/>
      <c r="H3" s="912"/>
      <c r="I3" s="169"/>
      <c r="J3" s="169"/>
      <c r="K3" s="169"/>
    </row>
    <row r="4" spans="2:17" ht="23.4" x14ac:dyDescent="0.3">
      <c r="C4" s="925" t="s">
        <v>156</v>
      </c>
      <c r="D4" s="925"/>
      <c r="E4" s="925"/>
      <c r="F4" s="925"/>
      <c r="G4" s="925"/>
      <c r="H4" s="925"/>
      <c r="I4" s="170"/>
      <c r="J4" s="170"/>
      <c r="K4" s="170"/>
    </row>
    <row r="5" spans="2:17" ht="19.2" x14ac:dyDescent="0.2">
      <c r="C5" s="924"/>
      <c r="D5" s="924"/>
      <c r="E5" s="924"/>
      <c r="F5" s="924"/>
      <c r="G5" s="924"/>
      <c r="H5" s="924"/>
    </row>
    <row r="6" spans="2:17" ht="18" customHeight="1" x14ac:dyDescent="0.2">
      <c r="B6" s="911" t="s">
        <v>354</v>
      </c>
      <c r="C6" s="911"/>
      <c r="D6" s="911"/>
      <c r="E6" s="911"/>
      <c r="F6" s="911"/>
      <c r="G6" s="911"/>
      <c r="H6" s="911"/>
      <c r="I6" s="911"/>
      <c r="J6" s="180"/>
      <c r="K6" s="180"/>
    </row>
    <row r="7" spans="2:17" ht="31.5" customHeight="1" thickBot="1" x14ac:dyDescent="0.25">
      <c r="C7" s="926"/>
      <c r="D7" s="926"/>
      <c r="E7" s="926"/>
      <c r="F7" s="926"/>
      <c r="G7" s="926"/>
      <c r="H7" s="926"/>
    </row>
    <row r="8" spans="2:17" ht="31.5" customHeight="1" x14ac:dyDescent="0.2">
      <c r="C8" s="381" t="s">
        <v>417</v>
      </c>
      <c r="D8" s="907" t="str">
        <f>IF(入力!E9="","　",入力!C9&amp;入力!E9)</f>
        <v>　</v>
      </c>
      <c r="E8" s="908"/>
      <c r="F8" s="909"/>
      <c r="G8" s="168" t="s">
        <v>155</v>
      </c>
      <c r="H8" s="171">
        <f>入力!C6</f>
        <v>0</v>
      </c>
      <c r="K8" s="892" t="s">
        <v>158</v>
      </c>
      <c r="L8" s="893"/>
    </row>
    <row r="9" spans="2:17" ht="31.5" customHeight="1" thickBot="1" x14ac:dyDescent="0.25">
      <c r="C9" s="918" t="s">
        <v>342</v>
      </c>
      <c r="D9" s="913" t="str">
        <f>"〒"&amp;入力!C11</f>
        <v>〒</v>
      </c>
      <c r="E9" s="914"/>
      <c r="F9" s="914"/>
      <c r="G9" s="173"/>
      <c r="H9" s="174"/>
      <c r="K9" s="894"/>
      <c r="L9" s="895"/>
    </row>
    <row r="10" spans="2:17" ht="31.5" customHeight="1" x14ac:dyDescent="0.2">
      <c r="C10" s="919"/>
      <c r="D10" s="921" t="str">
        <f>入力!C5&amp;入力!E11&amp;入力!F11</f>
        <v/>
      </c>
      <c r="E10" s="922"/>
      <c r="F10" s="922"/>
      <c r="G10" s="922"/>
      <c r="H10" s="923"/>
      <c r="K10" s="363" t="s">
        <v>157</v>
      </c>
      <c r="L10" s="896" t="s">
        <v>515</v>
      </c>
      <c r="M10" s="897"/>
      <c r="N10" s="897"/>
      <c r="O10" s="898"/>
      <c r="P10" s="885"/>
      <c r="Q10" s="585"/>
    </row>
    <row r="11" spans="2:17" ht="31.5" customHeight="1" thickBot="1" x14ac:dyDescent="0.25">
      <c r="C11" s="175" t="s">
        <v>82</v>
      </c>
      <c r="D11" s="176">
        <f>入力!C13</f>
        <v>0</v>
      </c>
      <c r="E11" s="176" t="s">
        <v>24</v>
      </c>
      <c r="F11" s="176">
        <f>入力!E13</f>
        <v>0</v>
      </c>
      <c r="G11" s="176" t="s">
        <v>24</v>
      </c>
      <c r="H11" s="177">
        <f>入力!F13</f>
        <v>0</v>
      </c>
      <c r="K11" s="265" t="s">
        <v>393</v>
      </c>
      <c r="L11" s="373" t="s">
        <v>394</v>
      </c>
      <c r="M11" s="374" t="s">
        <v>395</v>
      </c>
      <c r="N11" s="374" t="s">
        <v>516</v>
      </c>
      <c r="O11" s="375" t="s">
        <v>517</v>
      </c>
      <c r="P11" s="372"/>
      <c r="Q11" s="49"/>
    </row>
    <row r="12" spans="2:17" ht="31.5" customHeight="1" thickTop="1" x14ac:dyDescent="0.2">
      <c r="C12" s="175" t="s">
        <v>83</v>
      </c>
      <c r="D12" s="176">
        <f>入力!C14</f>
        <v>0</v>
      </c>
      <c r="E12" s="176" t="s">
        <v>24</v>
      </c>
      <c r="F12" s="176">
        <f>入力!E14</f>
        <v>0</v>
      </c>
      <c r="G12" s="176" t="s">
        <v>24</v>
      </c>
      <c r="H12" s="177">
        <f>入力!F14</f>
        <v>0</v>
      </c>
      <c r="K12" s="364" t="s">
        <v>421</v>
      </c>
      <c r="L12" s="370"/>
      <c r="M12" s="371"/>
      <c r="N12" s="371"/>
      <c r="O12" s="371"/>
      <c r="P12" s="372"/>
      <c r="Q12" s="49"/>
    </row>
    <row r="13" spans="2:17" ht="31.5" customHeight="1" x14ac:dyDescent="0.2">
      <c r="C13" s="175" t="s">
        <v>95</v>
      </c>
      <c r="D13" s="920" t="str">
        <f>入力!C16&amp;"　"&amp;入力!E16</f>
        <v>　</v>
      </c>
      <c r="E13" s="920"/>
      <c r="F13" s="920"/>
      <c r="G13" s="178"/>
      <c r="H13" s="179"/>
      <c r="K13" s="365" t="s">
        <v>422</v>
      </c>
      <c r="L13" s="368"/>
      <c r="M13" s="369"/>
      <c r="N13" s="369"/>
      <c r="O13" s="369"/>
      <c r="P13" s="372"/>
      <c r="Q13" s="49"/>
    </row>
    <row r="14" spans="2:17" ht="31.5" customHeight="1" x14ac:dyDescent="0.2">
      <c r="C14" s="175" t="s">
        <v>26</v>
      </c>
      <c r="D14" s="176">
        <f>入力!C22</f>
        <v>0</v>
      </c>
      <c r="E14" s="176" t="s">
        <v>24</v>
      </c>
      <c r="F14" s="176">
        <f>入力!E22</f>
        <v>0</v>
      </c>
      <c r="G14" s="176" t="s">
        <v>24</v>
      </c>
      <c r="H14" s="177">
        <f>入力!F22</f>
        <v>0</v>
      </c>
      <c r="K14" s="365" t="s">
        <v>423</v>
      </c>
      <c r="L14" s="368"/>
      <c r="M14" s="369"/>
      <c r="N14" s="369"/>
      <c r="O14" s="369"/>
      <c r="P14" s="372"/>
      <c r="Q14" s="49"/>
    </row>
    <row r="15" spans="2:17" ht="31.5" customHeight="1" x14ac:dyDescent="0.2">
      <c r="C15" s="927" t="s">
        <v>416</v>
      </c>
      <c r="D15" s="928"/>
      <c r="E15" s="928"/>
      <c r="F15" s="929"/>
      <c r="G15" s="929"/>
      <c r="H15" s="930"/>
      <c r="K15" s="365" t="s">
        <v>424</v>
      </c>
      <c r="L15" s="368"/>
      <c r="M15" s="369"/>
      <c r="N15" s="369"/>
      <c r="O15" s="369"/>
      <c r="P15" s="372"/>
      <c r="Q15" s="49"/>
    </row>
    <row r="16" spans="2:17" ht="31.5" customHeight="1" x14ac:dyDescent="0.2">
      <c r="C16" s="903" t="s">
        <v>377</v>
      </c>
      <c r="D16" s="904"/>
      <c r="E16" s="904"/>
      <c r="F16" s="905"/>
      <c r="G16" s="906"/>
      <c r="H16" s="335" t="s">
        <v>167</v>
      </c>
      <c r="K16" s="266" t="s">
        <v>425</v>
      </c>
      <c r="L16" s="368"/>
      <c r="M16" s="369"/>
      <c r="N16" s="369"/>
      <c r="O16" s="369"/>
      <c r="P16" s="372"/>
      <c r="Q16" s="49"/>
    </row>
    <row r="17" spans="2:17" ht="31.5" customHeight="1" thickBot="1" x14ac:dyDescent="0.25">
      <c r="C17" s="900" t="s">
        <v>378</v>
      </c>
      <c r="D17" s="901"/>
      <c r="E17" s="902"/>
      <c r="F17" s="915"/>
      <c r="G17" s="916"/>
      <c r="H17" s="917"/>
      <c r="K17" s="362" t="s">
        <v>426</v>
      </c>
      <c r="L17" s="366"/>
      <c r="M17" s="367"/>
      <c r="N17" s="367"/>
      <c r="O17" s="367"/>
      <c r="P17" s="372"/>
      <c r="Q17" s="49"/>
    </row>
    <row r="18" spans="2:17" ht="31.5" customHeight="1" x14ac:dyDescent="0.2">
      <c r="C18" s="182"/>
      <c r="K18" s="363" t="s">
        <v>157</v>
      </c>
      <c r="L18" s="896" t="s">
        <v>518</v>
      </c>
      <c r="M18" s="897"/>
      <c r="N18" s="897"/>
      <c r="O18" s="899"/>
      <c r="P18" s="886"/>
      <c r="Q18" s="887"/>
    </row>
    <row r="19" spans="2:17" ht="31.5" customHeight="1" thickBot="1" x14ac:dyDescent="0.25">
      <c r="B19" s="611" t="s">
        <v>466</v>
      </c>
      <c r="C19" s="611"/>
      <c r="D19" s="611"/>
      <c r="E19" s="611"/>
      <c r="F19" s="611"/>
      <c r="G19" s="611"/>
      <c r="H19" s="611"/>
      <c r="I19" s="611"/>
      <c r="J19" s="165"/>
      <c r="K19" s="265" t="s">
        <v>393</v>
      </c>
      <c r="L19" s="373" t="s">
        <v>396</v>
      </c>
      <c r="M19" s="374" t="s">
        <v>519</v>
      </c>
      <c r="N19" s="374" t="s">
        <v>520</v>
      </c>
      <c r="O19" s="406" t="s">
        <v>521</v>
      </c>
      <c r="P19" s="931"/>
      <c r="Q19" s="932"/>
    </row>
    <row r="20" spans="2:17" ht="31.5" customHeight="1" thickTop="1" x14ac:dyDescent="0.2">
      <c r="B20" s="611" t="s">
        <v>501</v>
      </c>
      <c r="C20" s="611"/>
      <c r="D20" s="611"/>
      <c r="E20" s="611"/>
      <c r="F20" s="611"/>
      <c r="G20" s="611"/>
      <c r="H20" s="611"/>
      <c r="I20" s="611"/>
      <c r="J20" s="165"/>
      <c r="K20" s="364" t="s">
        <v>421</v>
      </c>
      <c r="L20" s="370"/>
      <c r="M20" s="371"/>
      <c r="N20" s="410"/>
      <c r="O20" s="407"/>
      <c r="P20" s="888"/>
      <c r="Q20" s="889"/>
    </row>
    <row r="21" spans="2:17" ht="31.5" customHeight="1" x14ac:dyDescent="0.2">
      <c r="B21" s="820" t="s">
        <v>500</v>
      </c>
      <c r="C21" s="820"/>
      <c r="D21" s="820"/>
      <c r="E21" s="820"/>
      <c r="F21" s="820"/>
      <c r="G21" s="820"/>
      <c r="H21" s="820"/>
      <c r="I21" s="820"/>
      <c r="J21" s="358"/>
      <c r="K21" s="365" t="s">
        <v>422</v>
      </c>
      <c r="L21" s="368"/>
      <c r="M21" s="369"/>
      <c r="N21" s="411"/>
      <c r="O21" s="408"/>
      <c r="P21" s="890"/>
      <c r="Q21" s="891"/>
    </row>
    <row r="22" spans="2:17" ht="31.5" customHeight="1" x14ac:dyDescent="0.2">
      <c r="K22" s="365" t="s">
        <v>423</v>
      </c>
      <c r="L22" s="368"/>
      <c r="M22" s="369"/>
      <c r="N22" s="411"/>
      <c r="O22" s="408"/>
      <c r="P22" s="890"/>
      <c r="Q22" s="891"/>
    </row>
    <row r="23" spans="2:17" ht="31.5" customHeight="1" x14ac:dyDescent="0.2">
      <c r="B23" s="820"/>
      <c r="C23" s="820"/>
      <c r="D23" s="820"/>
      <c r="E23" s="820"/>
      <c r="F23" s="820"/>
      <c r="G23" s="820"/>
      <c r="H23" s="820"/>
      <c r="I23" s="820"/>
      <c r="J23" s="358"/>
      <c r="K23" s="365" t="s">
        <v>424</v>
      </c>
      <c r="L23" s="368"/>
      <c r="M23" s="369"/>
      <c r="N23" s="411"/>
      <c r="O23" s="408"/>
      <c r="P23" s="890"/>
      <c r="Q23" s="891"/>
    </row>
    <row r="24" spans="2:17" ht="31.5" customHeight="1" x14ac:dyDescent="0.2">
      <c r="K24" s="266" t="s">
        <v>425</v>
      </c>
      <c r="L24" s="368"/>
      <c r="M24" s="369"/>
      <c r="N24" s="411"/>
      <c r="O24" s="408"/>
      <c r="P24" s="890"/>
      <c r="Q24" s="891"/>
    </row>
    <row r="25" spans="2:17" ht="31.5" customHeight="1" thickBot="1" x14ac:dyDescent="0.25">
      <c r="K25" s="362" t="s">
        <v>426</v>
      </c>
      <c r="L25" s="366"/>
      <c r="M25" s="367"/>
      <c r="N25" s="412"/>
      <c r="O25" s="409"/>
      <c r="P25" s="933"/>
      <c r="Q25" s="934"/>
    </row>
    <row r="26" spans="2:17" ht="31.5" customHeight="1" x14ac:dyDescent="0.2"/>
    <row r="27" spans="2:17" ht="12.75" customHeight="1" x14ac:dyDescent="0.2"/>
    <row r="28" spans="2:17" ht="13.5" customHeight="1" x14ac:dyDescent="0.2"/>
    <row r="29" spans="2:17" ht="12.75" customHeight="1" x14ac:dyDescent="0.2"/>
    <row r="30" spans="2:17" ht="12.75" customHeight="1" x14ac:dyDescent="0.2"/>
    <row r="31" spans="2:17" ht="13.5" customHeight="1" x14ac:dyDescent="0.2"/>
    <row r="32" spans="2:17" ht="12.75" customHeight="1" x14ac:dyDescent="0.2"/>
    <row r="33" ht="10.5" customHeight="1" x14ac:dyDescent="0.2"/>
    <row r="34" ht="13.5" customHeight="1" x14ac:dyDescent="0.2"/>
  </sheetData>
  <sheetProtection selectLockedCells="1"/>
  <protectedRanges>
    <protectedRange sqref="F16:G17" name="範囲1"/>
  </protectedRanges>
  <mergeCells count="34">
    <mergeCell ref="P22:Q22"/>
    <mergeCell ref="P19:Q19"/>
    <mergeCell ref="P23:Q23"/>
    <mergeCell ref="P24:Q24"/>
    <mergeCell ref="P25:Q25"/>
    <mergeCell ref="B1:I1"/>
    <mergeCell ref="B6:I6"/>
    <mergeCell ref="B19:I19"/>
    <mergeCell ref="C3:H3"/>
    <mergeCell ref="D9:F9"/>
    <mergeCell ref="F17:H17"/>
    <mergeCell ref="C9:C10"/>
    <mergeCell ref="D13:F13"/>
    <mergeCell ref="D10:H10"/>
    <mergeCell ref="C5:H5"/>
    <mergeCell ref="C4:H4"/>
    <mergeCell ref="C7:H7"/>
    <mergeCell ref="C2:I2"/>
    <mergeCell ref="C15:E15"/>
    <mergeCell ref="F15:H15"/>
    <mergeCell ref="B23:I23"/>
    <mergeCell ref="C17:E17"/>
    <mergeCell ref="C16:E16"/>
    <mergeCell ref="F16:G16"/>
    <mergeCell ref="D8:F8"/>
    <mergeCell ref="B21:I21"/>
    <mergeCell ref="B20:I20"/>
    <mergeCell ref="P10:Q10"/>
    <mergeCell ref="P18:Q18"/>
    <mergeCell ref="P20:Q20"/>
    <mergeCell ref="P21:Q21"/>
    <mergeCell ref="K8:L9"/>
    <mergeCell ref="L10:O10"/>
    <mergeCell ref="L18:O18"/>
  </mergeCells>
  <phoneticPr fontId="1"/>
  <printOptions horizontalCentered="1"/>
  <pageMargins left="0.70866141732283472" right="0.70866141732283472" top="0.74803149606299213" bottom="0.74803149606299213" header="0.31496062992125984" footer="0.39370078740157483"/>
  <pageSetup paperSize="9" firstPageNumber="64" orientation="portrait" useFirstPageNumber="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N36"/>
  <sheetViews>
    <sheetView zoomScaleNormal="100" zoomScaleSheetLayoutView="100" workbookViewId="0">
      <selection activeCell="J10" sqref="J10"/>
    </sheetView>
  </sheetViews>
  <sheetFormatPr defaultColWidth="9" defaultRowHeight="13.2" x14ac:dyDescent="0.2"/>
  <cols>
    <col min="1" max="1" width="1.109375" style="5" customWidth="1"/>
    <col min="2" max="2" width="9" style="5" customWidth="1"/>
    <col min="3" max="3" width="15.88671875" style="5" customWidth="1"/>
    <col min="4" max="4" width="18.88671875" style="5" customWidth="1"/>
    <col min="5" max="5" width="3" style="5" customWidth="1"/>
    <col min="6" max="6" width="20" style="5" customWidth="1"/>
    <col min="7" max="7" width="3" style="5" customWidth="1"/>
    <col min="8" max="8" width="21" style="5" customWidth="1"/>
    <col min="9" max="9" width="9" style="5" customWidth="1"/>
    <col min="10" max="10" width="40" style="5" customWidth="1"/>
    <col min="11" max="12" width="9" style="5"/>
    <col min="13" max="13" width="5.109375" style="5" customWidth="1"/>
    <col min="14" max="14" width="4.109375" style="5" hidden="1" customWidth="1"/>
    <col min="15" max="16384" width="9" style="5"/>
  </cols>
  <sheetData>
    <row r="1" spans="2:14" ht="33" customHeight="1" x14ac:dyDescent="0.2">
      <c r="B1" s="910" t="s">
        <v>524</v>
      </c>
      <c r="C1" s="910"/>
      <c r="D1" s="910"/>
      <c r="E1" s="910"/>
      <c r="F1" s="910"/>
      <c r="G1" s="910"/>
      <c r="H1" s="910"/>
      <c r="I1" s="910"/>
      <c r="J1" s="167"/>
    </row>
    <row r="2" spans="2:14" ht="39" customHeight="1" x14ac:dyDescent="0.2">
      <c r="B2" s="258" t="s">
        <v>204</v>
      </c>
      <c r="C2" s="357"/>
      <c r="D2" s="166"/>
      <c r="E2" s="166"/>
      <c r="F2" s="166"/>
      <c r="G2" s="166"/>
      <c r="I2" s="181" t="str">
        <f>'登録メンバー変更(様式5)'!S2</f>
        <v>第５５回全国中学校バスケットボール大会 鹿児島県実行委員会　 御中（ＦＡＸ 099－282－0166）</v>
      </c>
      <c r="J2" s="183" t="s">
        <v>327</v>
      </c>
    </row>
    <row r="3" spans="2:14" ht="16.2" x14ac:dyDescent="0.2">
      <c r="C3" s="912" t="s">
        <v>448</v>
      </c>
      <c r="D3" s="912"/>
      <c r="E3" s="912"/>
      <c r="F3" s="912"/>
      <c r="G3" s="912"/>
      <c r="H3" s="912"/>
      <c r="I3" s="169"/>
      <c r="J3" s="169"/>
      <c r="N3" s="5">
        <v>4</v>
      </c>
    </row>
    <row r="4" spans="2:14" ht="23.4" x14ac:dyDescent="0.3">
      <c r="C4" s="925" t="s">
        <v>166</v>
      </c>
      <c r="D4" s="925"/>
      <c r="E4" s="925"/>
      <c r="F4" s="925"/>
      <c r="G4" s="925"/>
      <c r="H4" s="925"/>
      <c r="I4" s="170"/>
      <c r="J4" s="170"/>
      <c r="N4" s="5">
        <v>5</v>
      </c>
    </row>
    <row r="5" spans="2:14" ht="19.2" x14ac:dyDescent="0.2">
      <c r="C5" s="924"/>
      <c r="D5" s="924"/>
      <c r="E5" s="924"/>
      <c r="F5" s="924"/>
      <c r="G5" s="924"/>
      <c r="H5" s="924"/>
      <c r="N5" s="5">
        <v>6</v>
      </c>
    </row>
    <row r="6" spans="2:14" ht="36" customHeight="1" x14ac:dyDescent="0.2">
      <c r="B6" s="943" t="s">
        <v>186</v>
      </c>
      <c r="C6" s="943"/>
      <c r="D6" s="943"/>
      <c r="E6" s="943"/>
      <c r="F6" s="943"/>
      <c r="G6" s="943"/>
      <c r="H6" s="943"/>
      <c r="I6" s="943"/>
      <c r="J6" s="180"/>
      <c r="N6" s="5">
        <v>7</v>
      </c>
    </row>
    <row r="7" spans="2:14" ht="18" customHeight="1" thickBot="1" x14ac:dyDescent="0.25">
      <c r="C7" s="926"/>
      <c r="D7" s="926"/>
      <c r="E7" s="926"/>
      <c r="F7" s="926"/>
      <c r="G7" s="926"/>
      <c r="H7" s="926"/>
      <c r="N7" s="5">
        <v>8</v>
      </c>
    </row>
    <row r="8" spans="2:14" ht="37.5" customHeight="1" x14ac:dyDescent="0.2">
      <c r="C8" s="172" t="s">
        <v>5</v>
      </c>
      <c r="D8" s="936" t="s">
        <v>98</v>
      </c>
      <c r="E8" s="937"/>
      <c r="F8" s="188" t="s">
        <v>162</v>
      </c>
      <c r="G8" s="188"/>
      <c r="H8" s="194" t="s">
        <v>163</v>
      </c>
      <c r="K8" s="202"/>
      <c r="N8" s="5">
        <v>9</v>
      </c>
    </row>
    <row r="9" spans="2:14" ht="60" customHeight="1" x14ac:dyDescent="0.2">
      <c r="C9" s="172" t="s">
        <v>160</v>
      </c>
      <c r="D9" s="936" t="s">
        <v>201</v>
      </c>
      <c r="E9" s="937"/>
      <c r="F9" s="193" t="s">
        <v>161</v>
      </c>
      <c r="G9" s="188" t="s">
        <v>107</v>
      </c>
      <c r="H9" s="184"/>
      <c r="N9" s="5">
        <v>10</v>
      </c>
    </row>
    <row r="10" spans="2:14" ht="60" customHeight="1" x14ac:dyDescent="0.2">
      <c r="C10" s="203"/>
      <c r="D10" s="938"/>
      <c r="E10" s="939"/>
      <c r="F10" s="204"/>
      <c r="G10" s="188" t="s">
        <v>159</v>
      </c>
      <c r="H10" s="196"/>
      <c r="N10" s="5">
        <v>11</v>
      </c>
    </row>
    <row r="11" spans="2:14" ht="60" customHeight="1" x14ac:dyDescent="0.2">
      <c r="C11" s="203"/>
      <c r="D11" s="938"/>
      <c r="E11" s="939"/>
      <c r="F11" s="204"/>
      <c r="G11" s="188" t="s">
        <v>159</v>
      </c>
      <c r="H11" s="196"/>
      <c r="N11" s="5">
        <v>12</v>
      </c>
    </row>
    <row r="12" spans="2:14" ht="60" customHeight="1" x14ac:dyDescent="0.2">
      <c r="C12" s="203"/>
      <c r="D12" s="938"/>
      <c r="E12" s="939"/>
      <c r="F12" s="204"/>
      <c r="G12" s="188" t="s">
        <v>159</v>
      </c>
      <c r="H12" s="196"/>
      <c r="N12" s="5">
        <v>13</v>
      </c>
    </row>
    <row r="13" spans="2:14" ht="60" customHeight="1" x14ac:dyDescent="0.2">
      <c r="C13" s="203"/>
      <c r="D13" s="938"/>
      <c r="E13" s="939"/>
      <c r="F13" s="204"/>
      <c r="G13" s="188" t="s">
        <v>159</v>
      </c>
      <c r="H13" s="196"/>
      <c r="N13" s="5">
        <v>14</v>
      </c>
    </row>
    <row r="14" spans="2:14" ht="60" customHeight="1" thickBot="1" x14ac:dyDescent="0.25">
      <c r="C14" s="205"/>
      <c r="D14" s="941"/>
      <c r="E14" s="942"/>
      <c r="F14" s="206"/>
      <c r="G14" s="192" t="s">
        <v>159</v>
      </c>
      <c r="H14" s="197"/>
      <c r="N14" s="5">
        <v>15</v>
      </c>
    </row>
    <row r="15" spans="2:14" ht="31.5" customHeight="1" thickTop="1" x14ac:dyDescent="0.2">
      <c r="C15" s="191" t="s">
        <v>101</v>
      </c>
      <c r="D15" s="944" t="str">
        <f>IF(入力!E9="","　",入力!C9&amp;入力!E9)</f>
        <v>　</v>
      </c>
      <c r="E15" s="945"/>
      <c r="F15" s="946"/>
      <c r="G15" s="189" t="s">
        <v>155</v>
      </c>
      <c r="H15" s="190">
        <f>入力!C6</f>
        <v>0</v>
      </c>
      <c r="N15" s="5">
        <v>16</v>
      </c>
    </row>
    <row r="16" spans="2:14" ht="31.5" customHeight="1" x14ac:dyDescent="0.2">
      <c r="C16" s="918" t="s">
        <v>342</v>
      </c>
      <c r="D16" s="913" t="str">
        <f>"〒"&amp;入力!C11</f>
        <v>〒</v>
      </c>
      <c r="E16" s="914"/>
      <c r="F16" s="914"/>
      <c r="G16" s="173"/>
      <c r="H16" s="174"/>
      <c r="N16" s="5">
        <v>17</v>
      </c>
    </row>
    <row r="17" spans="2:14" ht="31.5" customHeight="1" x14ac:dyDescent="0.2">
      <c r="C17" s="919"/>
      <c r="D17" s="921" t="str">
        <f>入力!C5&amp;入力!E11&amp;入力!F11</f>
        <v/>
      </c>
      <c r="E17" s="922"/>
      <c r="F17" s="922"/>
      <c r="G17" s="922"/>
      <c r="H17" s="923"/>
      <c r="N17" s="5">
        <v>18</v>
      </c>
    </row>
    <row r="18" spans="2:14" ht="31.5" customHeight="1" x14ac:dyDescent="0.2">
      <c r="C18" s="175" t="s">
        <v>82</v>
      </c>
      <c r="D18" s="176">
        <f>入力!C13</f>
        <v>0</v>
      </c>
      <c r="E18" s="176" t="s">
        <v>24</v>
      </c>
      <c r="F18" s="176">
        <f>入力!E13</f>
        <v>0</v>
      </c>
      <c r="G18" s="176" t="s">
        <v>24</v>
      </c>
      <c r="H18" s="177">
        <f>入力!F13</f>
        <v>0</v>
      </c>
      <c r="N18" s="49" t="s">
        <v>102</v>
      </c>
    </row>
    <row r="19" spans="2:14" ht="31.5" customHeight="1" x14ac:dyDescent="0.2">
      <c r="C19" s="175" t="s">
        <v>83</v>
      </c>
      <c r="D19" s="176">
        <f>入力!C14</f>
        <v>0</v>
      </c>
      <c r="E19" s="176" t="s">
        <v>24</v>
      </c>
      <c r="F19" s="176">
        <f>入力!E14</f>
        <v>0</v>
      </c>
      <c r="G19" s="176" t="s">
        <v>24</v>
      </c>
      <c r="H19" s="177">
        <f>入力!F14</f>
        <v>0</v>
      </c>
      <c r="N19" s="49" t="s">
        <v>18</v>
      </c>
    </row>
    <row r="20" spans="2:14" ht="31.5" customHeight="1" x14ac:dyDescent="0.2">
      <c r="C20" s="175" t="s">
        <v>95</v>
      </c>
      <c r="D20" s="920" t="str">
        <f>入力!C16&amp;"　"&amp;入力!E16</f>
        <v>　</v>
      </c>
      <c r="E20" s="920"/>
      <c r="F20" s="920"/>
      <c r="G20" s="178"/>
      <c r="H20" s="179"/>
      <c r="N20" s="49" t="s">
        <v>19</v>
      </c>
    </row>
    <row r="21" spans="2:14" ht="31.5" customHeight="1" thickBot="1" x14ac:dyDescent="0.25">
      <c r="C21" s="187" t="s">
        <v>26</v>
      </c>
      <c r="D21" s="185">
        <f>入力!C22</f>
        <v>0</v>
      </c>
      <c r="E21" s="185" t="s">
        <v>24</v>
      </c>
      <c r="F21" s="185">
        <f>入力!E22</f>
        <v>0</v>
      </c>
      <c r="G21" s="185" t="s">
        <v>24</v>
      </c>
      <c r="H21" s="186">
        <f>入力!F22</f>
        <v>0</v>
      </c>
      <c r="N21" s="49" t="s">
        <v>164</v>
      </c>
    </row>
    <row r="22" spans="2:14" ht="31.5" customHeight="1" x14ac:dyDescent="0.2">
      <c r="B22" s="1"/>
      <c r="N22" s="49"/>
    </row>
    <row r="23" spans="2:14" ht="31.5" customHeight="1" x14ac:dyDescent="0.2">
      <c r="B23" s="940" t="s">
        <v>465</v>
      </c>
      <c r="C23" s="940"/>
      <c r="D23" s="940"/>
      <c r="E23" s="940"/>
      <c r="F23" s="940"/>
      <c r="G23" s="940"/>
      <c r="H23" s="940"/>
      <c r="I23" s="940"/>
      <c r="J23" s="165"/>
      <c r="M23" s="195"/>
    </row>
    <row r="24" spans="2:14" ht="15.75" customHeight="1" x14ac:dyDescent="0.2">
      <c r="B24" s="935" t="s">
        <v>325</v>
      </c>
      <c r="C24" s="935"/>
      <c r="D24" s="935"/>
      <c r="E24" s="935"/>
      <c r="F24" s="935"/>
      <c r="G24" s="935"/>
      <c r="H24" s="935"/>
      <c r="I24" s="935"/>
    </row>
    <row r="25" spans="2:14" ht="18" customHeight="1" x14ac:dyDescent="0.2"/>
    <row r="26" spans="2:14" ht="12.75" customHeight="1" x14ac:dyDescent="0.2"/>
    <row r="27" spans="2:14" ht="13.5" customHeight="1" x14ac:dyDescent="0.2"/>
    <row r="28" spans="2:14" ht="12.75" customHeight="1" x14ac:dyDescent="0.2"/>
    <row r="29" spans="2:14" ht="12.75" customHeight="1" x14ac:dyDescent="0.2"/>
    <row r="30" spans="2:14" ht="13.5" customHeight="1" x14ac:dyDescent="0.2"/>
    <row r="31" spans="2:14" ht="12.75" customHeight="1" x14ac:dyDescent="0.2"/>
    <row r="32" spans="2:14" ht="12.75" customHeight="1" x14ac:dyDescent="0.2"/>
    <row r="33" ht="13.5" customHeight="1" x14ac:dyDescent="0.2"/>
    <row r="34" ht="12.75" customHeight="1" x14ac:dyDescent="0.2"/>
    <row r="35" ht="10.5" customHeight="1" x14ac:dyDescent="0.2"/>
    <row r="36" ht="13.5" customHeight="1" x14ac:dyDescent="0.2"/>
  </sheetData>
  <sheetProtection selectLockedCells="1"/>
  <protectedRanges>
    <protectedRange sqref="C10:F14 H10:H14" name="範囲1"/>
  </protectedRanges>
  <mergeCells count="20">
    <mergeCell ref="C5:H5"/>
    <mergeCell ref="B1:I1"/>
    <mergeCell ref="D20:F20"/>
    <mergeCell ref="D16:F16"/>
    <mergeCell ref="B6:I6"/>
    <mergeCell ref="D15:F15"/>
    <mergeCell ref="D13:E13"/>
    <mergeCell ref="C3:H3"/>
    <mergeCell ref="C4:H4"/>
    <mergeCell ref="D8:E8"/>
    <mergeCell ref="D17:H17"/>
    <mergeCell ref="C7:H7"/>
    <mergeCell ref="B24:I24"/>
    <mergeCell ref="D9:E9"/>
    <mergeCell ref="D10:E10"/>
    <mergeCell ref="D11:E11"/>
    <mergeCell ref="D12:E12"/>
    <mergeCell ref="B23:I23"/>
    <mergeCell ref="D14:E14"/>
    <mergeCell ref="C16:C17"/>
  </mergeCells>
  <phoneticPr fontId="1"/>
  <dataValidations count="1">
    <dataValidation type="list" allowBlank="1" showInputMessage="1" showErrorMessage="1" sqref="C10:C14" xr:uid="{00000000-0002-0000-0D00-000000000000}">
      <formula1>$N$3:$N$21</formula1>
    </dataValidation>
  </dataValidations>
  <printOptions horizontalCentered="1"/>
  <pageMargins left="0.70866141732283472" right="0.70866141732283472" top="0.39370078740157483" bottom="0.39370078740157483" header="0.31496062992125984" footer="0.19685039370078741"/>
  <pageSetup paperSize="9" scale="89" firstPageNumber="74" orientation="portrait" useFirstPageNumber="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K34"/>
  <sheetViews>
    <sheetView view="pageBreakPreview" zoomScaleNormal="100" zoomScaleSheetLayoutView="100" workbookViewId="0">
      <selection activeCell="M6" sqref="M6"/>
    </sheetView>
  </sheetViews>
  <sheetFormatPr defaultColWidth="9" defaultRowHeight="13.2" x14ac:dyDescent="0.2"/>
  <cols>
    <col min="1" max="1" width="1.109375" style="5" customWidth="1"/>
    <col min="2" max="2" width="12.109375" style="5" customWidth="1"/>
    <col min="3" max="3" width="16.33203125" style="5" customWidth="1"/>
    <col min="4" max="4" width="15" style="5" customWidth="1"/>
    <col min="5" max="5" width="3" style="5" customWidth="1"/>
    <col min="6" max="6" width="15" style="5" customWidth="1"/>
    <col min="7" max="7" width="3" style="5" customWidth="1"/>
    <col min="8" max="8" width="19.6640625" style="5" customWidth="1"/>
    <col min="9" max="9" width="14.88671875" style="5" customWidth="1"/>
    <col min="10" max="10" width="9" style="5" customWidth="1"/>
    <col min="11" max="16384" width="9" style="5"/>
  </cols>
  <sheetData>
    <row r="1" spans="2:11" ht="33" customHeight="1" x14ac:dyDescent="0.2">
      <c r="B1" s="910" t="s">
        <v>475</v>
      </c>
      <c r="C1" s="910"/>
      <c r="D1" s="910"/>
      <c r="E1" s="910"/>
      <c r="F1" s="910"/>
      <c r="G1" s="910"/>
      <c r="H1" s="910"/>
      <c r="I1" s="910"/>
      <c r="J1" s="167"/>
    </row>
    <row r="2" spans="2:11" ht="39" customHeight="1" x14ac:dyDescent="0.2">
      <c r="B2" s="258" t="s">
        <v>205</v>
      </c>
      <c r="C2" s="947" t="str">
        <f>'登録メンバー変更(様式5)'!S2</f>
        <v>第５５回全国中学校バスケットボール大会 鹿児島県実行委員会　 御中（ＦＡＸ 099－282－0166）</v>
      </c>
      <c r="D2" s="947"/>
      <c r="E2" s="947"/>
      <c r="F2" s="947"/>
      <c r="G2" s="947"/>
      <c r="H2" s="947"/>
      <c r="I2" s="947"/>
      <c r="J2" s="183" t="s">
        <v>380</v>
      </c>
    </row>
    <row r="3" spans="2:11" ht="16.2" x14ac:dyDescent="0.2">
      <c r="C3" s="912" t="s">
        <v>448</v>
      </c>
      <c r="D3" s="912"/>
      <c r="E3" s="912"/>
      <c r="F3" s="912"/>
      <c r="G3" s="912"/>
      <c r="H3" s="912"/>
      <c r="I3" s="169"/>
      <c r="J3" s="169"/>
    </row>
    <row r="4" spans="2:11" ht="23.4" x14ac:dyDescent="0.3">
      <c r="C4" s="925" t="s">
        <v>420</v>
      </c>
      <c r="D4" s="925"/>
      <c r="E4" s="925"/>
      <c r="F4" s="925"/>
      <c r="G4" s="925"/>
      <c r="H4" s="925"/>
      <c r="I4" s="170"/>
      <c r="J4" s="170"/>
    </row>
    <row r="5" spans="2:11" ht="19.2" x14ac:dyDescent="0.2">
      <c r="C5" s="924"/>
      <c r="D5" s="924"/>
      <c r="E5" s="924"/>
      <c r="F5" s="924"/>
      <c r="G5" s="924"/>
      <c r="H5" s="924"/>
    </row>
    <row r="6" spans="2:11" ht="95.4" customHeight="1" x14ac:dyDescent="0.2">
      <c r="B6" s="943" t="s">
        <v>522</v>
      </c>
      <c r="C6" s="943"/>
      <c r="D6" s="943"/>
      <c r="E6" s="943"/>
      <c r="F6" s="943"/>
      <c r="G6" s="943"/>
      <c r="H6" s="943"/>
      <c r="I6" s="943"/>
      <c r="J6" s="180"/>
    </row>
    <row r="7" spans="2:11" ht="31.5" customHeight="1" thickBot="1" x14ac:dyDescent="0.25">
      <c r="C7" s="926"/>
      <c r="D7" s="926"/>
      <c r="E7" s="926"/>
      <c r="F7" s="926"/>
      <c r="G7" s="926"/>
      <c r="H7" s="926"/>
    </row>
    <row r="8" spans="2:11" ht="31.5" customHeight="1" x14ac:dyDescent="0.2">
      <c r="C8" s="381" t="s">
        <v>408</v>
      </c>
      <c r="D8" s="907" t="str">
        <f>IF(入力!E9="","　",入力!C9&amp;入力!E9)</f>
        <v>　</v>
      </c>
      <c r="E8" s="908"/>
      <c r="F8" s="909"/>
      <c r="G8" s="168" t="s">
        <v>155</v>
      </c>
      <c r="H8" s="171">
        <f>入力!C6</f>
        <v>0</v>
      </c>
    </row>
    <row r="9" spans="2:11" ht="31.5" customHeight="1" x14ac:dyDescent="0.2">
      <c r="C9" s="918" t="s">
        <v>154</v>
      </c>
      <c r="D9" s="913" t="str">
        <f>"〒"&amp;入力!C11</f>
        <v>〒</v>
      </c>
      <c r="E9" s="914"/>
      <c r="F9" s="914"/>
      <c r="G9" s="173"/>
      <c r="H9" s="174"/>
    </row>
    <row r="10" spans="2:11" ht="31.5" customHeight="1" x14ac:dyDescent="0.2">
      <c r="C10" s="919"/>
      <c r="D10" s="921" t="str">
        <f>入力!C5&amp;入力!E11&amp;入力!F11</f>
        <v/>
      </c>
      <c r="E10" s="922"/>
      <c r="F10" s="922"/>
      <c r="G10" s="922"/>
      <c r="H10" s="923"/>
    </row>
    <row r="11" spans="2:11" ht="31.5" customHeight="1" x14ac:dyDescent="0.2">
      <c r="C11" s="175" t="s">
        <v>82</v>
      </c>
      <c r="D11" s="176">
        <f>入力!C13</f>
        <v>0</v>
      </c>
      <c r="E11" s="176" t="s">
        <v>24</v>
      </c>
      <c r="F11" s="176">
        <f>入力!E13</f>
        <v>0</v>
      </c>
      <c r="G11" s="176" t="s">
        <v>24</v>
      </c>
      <c r="H11" s="177">
        <f>入力!F13</f>
        <v>0</v>
      </c>
    </row>
    <row r="12" spans="2:11" ht="31.5" customHeight="1" x14ac:dyDescent="0.2">
      <c r="C12" s="175" t="s">
        <v>83</v>
      </c>
      <c r="D12" s="176">
        <f>入力!C14</f>
        <v>0</v>
      </c>
      <c r="E12" s="176" t="s">
        <v>24</v>
      </c>
      <c r="F12" s="176">
        <f>入力!E14</f>
        <v>0</v>
      </c>
      <c r="G12" s="176" t="s">
        <v>24</v>
      </c>
      <c r="H12" s="177">
        <f>入力!F14</f>
        <v>0</v>
      </c>
    </row>
    <row r="13" spans="2:11" ht="31.5" customHeight="1" x14ac:dyDescent="0.2">
      <c r="C13" s="175" t="s">
        <v>95</v>
      </c>
      <c r="D13" s="920" t="str">
        <f>入力!C16&amp;"　"&amp;入力!E16</f>
        <v>　</v>
      </c>
      <c r="E13" s="920"/>
      <c r="F13" s="920"/>
      <c r="G13" s="178"/>
      <c r="H13" s="179"/>
    </row>
    <row r="14" spans="2:11" ht="31.5" customHeight="1" thickBot="1" x14ac:dyDescent="0.25">
      <c r="C14" s="187" t="s">
        <v>26</v>
      </c>
      <c r="D14" s="185">
        <f>入力!C22</f>
        <v>0</v>
      </c>
      <c r="E14" s="185" t="s">
        <v>24</v>
      </c>
      <c r="F14" s="185">
        <f>入力!E22</f>
        <v>0</v>
      </c>
      <c r="G14" s="185" t="s">
        <v>24</v>
      </c>
      <c r="H14" s="186">
        <f>入力!F22</f>
        <v>0</v>
      </c>
    </row>
    <row r="15" spans="2:11" ht="31.5" customHeight="1" x14ac:dyDescent="0.2">
      <c r="C15" s="182"/>
      <c r="D15" s="1" t="s">
        <v>197</v>
      </c>
    </row>
    <row r="16" spans="2:11" ht="31.5" customHeight="1" x14ac:dyDescent="0.2">
      <c r="C16" s="182" t="s">
        <v>168</v>
      </c>
      <c r="D16" s="259" t="s">
        <v>379</v>
      </c>
      <c r="E16" s="5" t="s">
        <v>97</v>
      </c>
      <c r="F16" s="250"/>
      <c r="G16" s="5" t="s">
        <v>169</v>
      </c>
      <c r="K16" s="5" t="s">
        <v>345</v>
      </c>
    </row>
    <row r="17" spans="2:10" ht="31.5" customHeight="1" x14ac:dyDescent="0.2">
      <c r="C17" s="182" t="s">
        <v>433</v>
      </c>
      <c r="D17" s="259" t="s">
        <v>418</v>
      </c>
      <c r="E17" s="5" t="s">
        <v>97</v>
      </c>
      <c r="F17" s="250"/>
      <c r="G17" s="5" t="s">
        <v>169</v>
      </c>
    </row>
    <row r="18" spans="2:10" ht="31.5" customHeight="1" x14ac:dyDescent="0.2">
      <c r="C18" s="182"/>
    </row>
    <row r="19" spans="2:10" ht="31.5" customHeight="1" x14ac:dyDescent="0.2">
      <c r="B19" s="820" t="s">
        <v>328</v>
      </c>
      <c r="C19" s="820"/>
      <c r="D19" s="820"/>
      <c r="E19" s="820"/>
      <c r="F19" s="820"/>
      <c r="G19" s="820"/>
      <c r="H19" s="820"/>
      <c r="I19" s="820"/>
      <c r="J19" s="165"/>
    </row>
    <row r="20" spans="2:10" ht="31.5" customHeight="1" x14ac:dyDescent="0.2">
      <c r="B20" s="820" t="s">
        <v>434</v>
      </c>
      <c r="C20" s="820"/>
      <c r="D20" s="820"/>
      <c r="E20" s="820"/>
      <c r="F20" s="820"/>
      <c r="G20" s="820"/>
      <c r="H20" s="820"/>
      <c r="I20" s="820"/>
      <c r="J20" s="165"/>
    </row>
    <row r="21" spans="2:10" ht="31.5" customHeight="1" x14ac:dyDescent="0.2">
      <c r="B21" s="820" t="s">
        <v>419</v>
      </c>
      <c r="C21" s="820"/>
      <c r="D21" s="820"/>
      <c r="E21" s="820"/>
      <c r="F21" s="820"/>
      <c r="G21" s="820"/>
      <c r="H21" s="820"/>
      <c r="I21" s="820"/>
      <c r="J21" s="165"/>
    </row>
    <row r="22" spans="2:10" ht="31.5" customHeight="1" x14ac:dyDescent="0.2">
      <c r="B22" s="611"/>
      <c r="C22" s="611"/>
      <c r="D22" s="611"/>
      <c r="E22" s="611"/>
      <c r="F22" s="611"/>
      <c r="G22" s="611"/>
      <c r="H22" s="611"/>
      <c r="I22" s="611"/>
    </row>
    <row r="23" spans="2:10" ht="18" customHeight="1" x14ac:dyDescent="0.2"/>
    <row r="24" spans="2:10" ht="12.75" customHeight="1" x14ac:dyDescent="0.2"/>
    <row r="25" spans="2:10" ht="13.5" customHeight="1" x14ac:dyDescent="0.2"/>
    <row r="26" spans="2:10" ht="12.75" customHeight="1" x14ac:dyDescent="0.2"/>
    <row r="27" spans="2:10" ht="12.75" customHeight="1" x14ac:dyDescent="0.2"/>
    <row r="28" spans="2:10" ht="13.5" customHeight="1" x14ac:dyDescent="0.2"/>
    <row r="29" spans="2:10" ht="12.75" customHeight="1" x14ac:dyDescent="0.2"/>
    <row r="30" spans="2:10" ht="12.75" customHeight="1" x14ac:dyDescent="0.2"/>
    <row r="31" spans="2:10" ht="13.5" customHeight="1" x14ac:dyDescent="0.2"/>
    <row r="32" spans="2:10" ht="12.75" customHeight="1" x14ac:dyDescent="0.2"/>
    <row r="33" ht="10.5" customHeight="1" x14ac:dyDescent="0.2"/>
    <row r="34" ht="13.5" customHeight="1" x14ac:dyDescent="0.2"/>
  </sheetData>
  <sheetProtection selectLockedCells="1"/>
  <protectedRanges>
    <protectedRange sqref="F16:F17" name="範囲1"/>
  </protectedRanges>
  <mergeCells count="16">
    <mergeCell ref="B1:I1"/>
    <mergeCell ref="C7:H7"/>
    <mergeCell ref="B20:I20"/>
    <mergeCell ref="B21:I21"/>
    <mergeCell ref="B22:I22"/>
    <mergeCell ref="B19:I19"/>
    <mergeCell ref="D13:F13"/>
    <mergeCell ref="C9:C10"/>
    <mergeCell ref="D9:F9"/>
    <mergeCell ref="D10:H10"/>
    <mergeCell ref="D8:F8"/>
    <mergeCell ref="C3:H3"/>
    <mergeCell ref="C4:H4"/>
    <mergeCell ref="C5:H5"/>
    <mergeCell ref="B6:I6"/>
    <mergeCell ref="C2:I2"/>
  </mergeCells>
  <phoneticPr fontId="1"/>
  <printOptions horizontalCentered="1"/>
  <pageMargins left="0.70866141732283472" right="0.70866141732283472" top="0.74803149606299213" bottom="0.74803149606299213" header="0.31496062992125984" footer="0.39370078740157483"/>
  <pageSetup paperSize="9" scale="90" firstPageNumber="75"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9"/>
  <sheetViews>
    <sheetView zoomScaleNormal="100" zoomScaleSheetLayoutView="100" workbookViewId="0">
      <selection activeCell="H17" sqref="H17"/>
    </sheetView>
  </sheetViews>
  <sheetFormatPr defaultColWidth="8.88671875" defaultRowHeight="13.2" x14ac:dyDescent="0.2"/>
  <cols>
    <col min="1" max="1" width="4.109375" customWidth="1"/>
    <col min="2" max="4" width="27.109375" customWidth="1"/>
  </cols>
  <sheetData>
    <row r="1" spans="1:4" ht="23.4" x14ac:dyDescent="0.2">
      <c r="A1" s="414" t="s">
        <v>300</v>
      </c>
      <c r="B1" s="414"/>
      <c r="C1" s="414"/>
      <c r="D1" s="414"/>
    </row>
    <row r="2" spans="1:4" ht="22.5" customHeight="1" x14ac:dyDescent="0.2">
      <c r="A2" s="271"/>
      <c r="B2" s="272"/>
      <c r="C2" s="272"/>
      <c r="D2" s="272"/>
    </row>
    <row r="3" spans="1:4" ht="16.2" x14ac:dyDescent="0.2">
      <c r="A3" s="294">
        <v>1</v>
      </c>
      <c r="B3" s="294" t="s">
        <v>301</v>
      </c>
      <c r="C3" s="272"/>
      <c r="D3" s="272"/>
    </row>
    <row r="4" spans="1:4" x14ac:dyDescent="0.2">
      <c r="A4" s="271"/>
      <c r="B4" s="272"/>
      <c r="C4" s="272"/>
      <c r="D4" s="272"/>
    </row>
    <row r="5" spans="1:4" ht="52.5" customHeight="1" x14ac:dyDescent="0.2">
      <c r="A5" s="416" t="s">
        <v>280</v>
      </c>
      <c r="B5" s="416"/>
      <c r="C5" s="416"/>
      <c r="D5" s="416"/>
    </row>
    <row r="6" spans="1:4" ht="22.5" customHeight="1" x14ac:dyDescent="0.2">
      <c r="A6" s="415" t="s">
        <v>302</v>
      </c>
      <c r="B6" s="415"/>
      <c r="C6" s="415"/>
      <c r="D6" s="415"/>
    </row>
    <row r="7" spans="1:4" ht="16.2" x14ac:dyDescent="0.2">
      <c r="A7" s="294">
        <v>2</v>
      </c>
      <c r="B7" s="294" t="s">
        <v>303</v>
      </c>
      <c r="C7" s="272"/>
      <c r="D7" s="272"/>
    </row>
    <row r="8" spans="1:4" x14ac:dyDescent="0.2">
      <c r="A8" s="271"/>
      <c r="B8" s="272"/>
      <c r="C8" s="272"/>
      <c r="D8" s="272"/>
    </row>
    <row r="9" spans="1:4" ht="22.5" customHeight="1" x14ac:dyDescent="0.2">
      <c r="A9" s="295" t="s">
        <v>281</v>
      </c>
      <c r="B9" s="417" t="s">
        <v>282</v>
      </c>
      <c r="C9" s="417"/>
      <c r="D9" s="417"/>
    </row>
    <row r="10" spans="1:4" x14ac:dyDescent="0.2">
      <c r="A10" s="273"/>
      <c r="B10" s="293"/>
      <c r="C10" s="293"/>
      <c r="D10" s="293"/>
    </row>
    <row r="11" spans="1:4" ht="21.75" customHeight="1" x14ac:dyDescent="0.2">
      <c r="A11" s="295" t="s">
        <v>283</v>
      </c>
      <c r="B11" s="417" t="s">
        <v>206</v>
      </c>
      <c r="C11" s="417"/>
      <c r="D11" s="417"/>
    </row>
    <row r="12" spans="1:4" x14ac:dyDescent="0.2">
      <c r="A12" s="296"/>
      <c r="B12" s="274"/>
      <c r="C12" s="293"/>
      <c r="D12" s="293"/>
    </row>
    <row r="13" spans="1:4" ht="22.5" customHeight="1" x14ac:dyDescent="0.2">
      <c r="A13" s="295" t="s">
        <v>284</v>
      </c>
      <c r="B13" s="417" t="s">
        <v>207</v>
      </c>
      <c r="C13" s="417"/>
      <c r="D13" s="417"/>
    </row>
    <row r="14" spans="1:4" x14ac:dyDescent="0.2">
      <c r="A14" s="273"/>
      <c r="B14" s="272"/>
      <c r="C14" s="272"/>
      <c r="D14" s="272"/>
    </row>
    <row r="15" spans="1:4" ht="22.5" customHeight="1" x14ac:dyDescent="0.2">
      <c r="A15" s="295" t="s">
        <v>285</v>
      </c>
      <c r="B15" s="417" t="s">
        <v>286</v>
      </c>
      <c r="C15" s="417"/>
      <c r="D15" s="417"/>
    </row>
    <row r="16" spans="1:4" x14ac:dyDescent="0.2">
      <c r="A16" s="271"/>
      <c r="B16" s="272"/>
      <c r="C16" s="272"/>
      <c r="D16" s="272"/>
    </row>
    <row r="17" spans="1:4" ht="18" customHeight="1" x14ac:dyDescent="0.2">
      <c r="A17" s="272"/>
      <c r="B17" s="271" t="s">
        <v>287</v>
      </c>
      <c r="C17" s="272" t="s">
        <v>304</v>
      </c>
      <c r="D17" s="272" t="s">
        <v>305</v>
      </c>
    </row>
    <row r="18" spans="1:4" ht="18" customHeight="1" x14ac:dyDescent="0.2">
      <c r="A18" s="272"/>
      <c r="B18" s="271" t="s">
        <v>288</v>
      </c>
      <c r="C18" s="272" t="s">
        <v>289</v>
      </c>
      <c r="D18" s="272" t="s">
        <v>306</v>
      </c>
    </row>
    <row r="19" spans="1:4" ht="18" customHeight="1" x14ac:dyDescent="0.2">
      <c r="A19" s="272"/>
      <c r="B19" s="271" t="s">
        <v>307</v>
      </c>
      <c r="C19" s="272"/>
      <c r="D19" s="272"/>
    </row>
    <row r="20" spans="1:4" x14ac:dyDescent="0.2">
      <c r="A20" s="271"/>
      <c r="B20" s="272"/>
      <c r="C20" s="272"/>
      <c r="D20" s="272"/>
    </row>
    <row r="21" spans="1:4" ht="18" customHeight="1" x14ac:dyDescent="0.2">
      <c r="A21" s="272"/>
      <c r="B21" s="417" t="s">
        <v>290</v>
      </c>
      <c r="C21" s="417"/>
      <c r="D21" s="417"/>
    </row>
    <row r="22" spans="1:4" x14ac:dyDescent="0.2">
      <c r="A22" s="271"/>
      <c r="B22" s="272"/>
      <c r="C22" s="272"/>
      <c r="D22" s="272"/>
    </row>
    <row r="23" spans="1:4" ht="22.5" customHeight="1" x14ac:dyDescent="0.2">
      <c r="A23" s="295" t="s">
        <v>291</v>
      </c>
      <c r="B23" s="417" t="s">
        <v>292</v>
      </c>
      <c r="C23" s="417"/>
      <c r="D23" s="417"/>
    </row>
    <row r="24" spans="1:4" x14ac:dyDescent="0.2">
      <c r="A24" s="272"/>
      <c r="B24" s="271"/>
      <c r="C24" s="272"/>
      <c r="D24" s="272"/>
    </row>
    <row r="25" spans="1:4" ht="22.5" customHeight="1" x14ac:dyDescent="0.2">
      <c r="A25" s="295" t="s">
        <v>308</v>
      </c>
      <c r="B25" s="417" t="s">
        <v>293</v>
      </c>
      <c r="C25" s="417"/>
      <c r="D25" s="417"/>
    </row>
    <row r="26" spans="1:4" x14ac:dyDescent="0.2">
      <c r="A26" s="272"/>
      <c r="B26" s="271"/>
      <c r="C26" s="272"/>
      <c r="D26" s="272"/>
    </row>
    <row r="27" spans="1:4" ht="37.5" customHeight="1" x14ac:dyDescent="0.2">
      <c r="A27" s="382" t="s">
        <v>294</v>
      </c>
      <c r="B27" s="418" t="s">
        <v>295</v>
      </c>
      <c r="C27" s="418"/>
      <c r="D27" s="418"/>
    </row>
    <row r="28" spans="1:4" ht="22.5" customHeight="1" x14ac:dyDescent="0.2">
      <c r="A28" s="272"/>
      <c r="B28" s="271"/>
      <c r="C28" s="272"/>
      <c r="D28" s="272"/>
    </row>
    <row r="29" spans="1:4" ht="22.5" customHeight="1" x14ac:dyDescent="0.2">
      <c r="A29" s="297" t="s">
        <v>296</v>
      </c>
      <c r="B29" s="420" t="s">
        <v>297</v>
      </c>
      <c r="C29" s="420"/>
      <c r="D29" s="420"/>
    </row>
    <row r="30" spans="1:4" x14ac:dyDescent="0.2">
      <c r="A30" s="298"/>
      <c r="B30" s="298"/>
      <c r="C30" s="298"/>
      <c r="D30" s="298"/>
    </row>
    <row r="31" spans="1:4" ht="37.5" customHeight="1" x14ac:dyDescent="0.2">
      <c r="A31" s="382" t="s">
        <v>281</v>
      </c>
      <c r="B31" s="418" t="s">
        <v>298</v>
      </c>
      <c r="C31" s="418"/>
      <c r="D31" s="418"/>
    </row>
    <row r="32" spans="1:4" x14ac:dyDescent="0.2">
      <c r="A32" s="272"/>
      <c r="B32" s="272"/>
      <c r="C32" s="272"/>
      <c r="D32" s="272"/>
    </row>
    <row r="33" spans="1:4" ht="52.5" customHeight="1" x14ac:dyDescent="0.2">
      <c r="A33" s="382" t="s">
        <v>283</v>
      </c>
      <c r="B33" s="418" t="s">
        <v>299</v>
      </c>
      <c r="C33" s="418"/>
      <c r="D33" s="418"/>
    </row>
    <row r="34" spans="1:4" ht="22.5" customHeight="1" x14ac:dyDescent="0.2">
      <c r="A34" s="272"/>
      <c r="B34" s="272"/>
      <c r="C34" s="272"/>
      <c r="D34" s="272"/>
    </row>
    <row r="35" spans="1:4" ht="16.2" x14ac:dyDescent="0.2">
      <c r="A35" s="297"/>
      <c r="B35" s="297"/>
      <c r="C35" s="297"/>
      <c r="D35" s="297"/>
    </row>
    <row r="36" spans="1:4" x14ac:dyDescent="0.2">
      <c r="A36" s="272"/>
      <c r="B36" s="272"/>
      <c r="C36" s="272"/>
      <c r="D36" s="272"/>
    </row>
    <row r="37" spans="1:4" ht="37.5" customHeight="1" x14ac:dyDescent="0.2">
      <c r="A37" s="295"/>
      <c r="B37" s="419"/>
      <c r="C37" s="419"/>
      <c r="D37" s="419"/>
    </row>
    <row r="38" spans="1:4" x14ac:dyDescent="0.2">
      <c r="A38" s="272"/>
      <c r="B38" s="272"/>
      <c r="C38" s="272"/>
      <c r="D38" s="272"/>
    </row>
    <row r="39" spans="1:4" ht="37.5" customHeight="1" x14ac:dyDescent="0.2">
      <c r="A39" s="295"/>
      <c r="B39" s="419"/>
      <c r="C39" s="419"/>
      <c r="D39" s="419"/>
    </row>
  </sheetData>
  <mergeCells count="16">
    <mergeCell ref="B31:D31"/>
    <mergeCell ref="B33:D33"/>
    <mergeCell ref="B37:D37"/>
    <mergeCell ref="B39:D39"/>
    <mergeCell ref="B13:D13"/>
    <mergeCell ref="B15:D15"/>
    <mergeCell ref="B21:D21"/>
    <mergeCell ref="B23:D23"/>
    <mergeCell ref="B25:D25"/>
    <mergeCell ref="B27:D27"/>
    <mergeCell ref="B29:D29"/>
    <mergeCell ref="A1:D1"/>
    <mergeCell ref="A6:D6"/>
    <mergeCell ref="A5:D5"/>
    <mergeCell ref="B9:D9"/>
    <mergeCell ref="B11:D11"/>
  </mergeCells>
  <phoneticPr fontId="31"/>
  <pageMargins left="0.70866141732283472" right="0.70866141732283472" top="0.78740157480314965"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W64"/>
  <sheetViews>
    <sheetView zoomScaleNormal="100" workbookViewId="0">
      <pane ySplit="2" topLeftCell="A3" activePane="bottomLeft" state="frozen"/>
      <selection activeCell="B1" sqref="B1"/>
      <selection pane="bottomLeft" activeCell="B1" sqref="B1:M1"/>
    </sheetView>
  </sheetViews>
  <sheetFormatPr defaultColWidth="8.88671875" defaultRowHeight="13.2" x14ac:dyDescent="0.2"/>
  <cols>
    <col min="1" max="1" width="0.6640625" customWidth="1"/>
    <col min="2" max="2" width="20.6640625" customWidth="1"/>
    <col min="3" max="3" width="7.44140625" customWidth="1"/>
    <col min="4" max="4" width="5" customWidth="1"/>
    <col min="5" max="7" width="12.44140625" customWidth="1"/>
    <col min="8" max="8" width="4.33203125" customWidth="1"/>
    <col min="9" max="12" width="6.109375" customWidth="1"/>
    <col min="13" max="13" width="6.33203125" customWidth="1"/>
    <col min="14" max="14" width="3.6640625" customWidth="1"/>
    <col min="15" max="15" width="6.88671875" customWidth="1"/>
    <col min="16" max="16" width="17.109375" customWidth="1"/>
    <col min="17" max="25" width="2.44140625" customWidth="1"/>
    <col min="26" max="35" width="11.33203125" customWidth="1"/>
    <col min="36" max="44" width="5.109375" customWidth="1"/>
  </cols>
  <sheetData>
    <row r="1" spans="2:49" ht="81.75" customHeight="1" x14ac:dyDescent="0.2">
      <c r="B1" s="422" t="s">
        <v>525</v>
      </c>
      <c r="C1" s="423"/>
      <c r="D1" s="423"/>
      <c r="E1" s="423"/>
      <c r="F1" s="423"/>
      <c r="G1" s="423"/>
      <c r="H1" s="423"/>
      <c r="I1" s="423"/>
      <c r="J1" s="423"/>
      <c r="K1" s="423"/>
      <c r="L1" s="423"/>
      <c r="M1" s="423"/>
      <c r="N1" s="429" t="s">
        <v>352</v>
      </c>
      <c r="O1" s="429"/>
      <c r="P1" s="429"/>
      <c r="Q1" s="429"/>
      <c r="R1" s="429"/>
      <c r="S1" s="429"/>
      <c r="T1" s="429"/>
      <c r="U1" s="429"/>
      <c r="V1" s="429"/>
      <c r="W1" s="429"/>
      <c r="X1" s="429"/>
      <c r="Y1" s="429"/>
      <c r="Z1" s="429"/>
      <c r="AA1" s="429"/>
      <c r="AB1" s="429"/>
      <c r="AC1" s="429"/>
      <c r="AD1" s="429"/>
      <c r="AE1" s="429"/>
      <c r="AF1" s="429"/>
      <c r="AG1" s="429"/>
      <c r="AH1" s="429"/>
      <c r="AI1" s="429"/>
      <c r="AJ1" s="429"/>
      <c r="AK1" s="429"/>
      <c r="AL1" s="429"/>
      <c r="AM1" s="429"/>
      <c r="AN1" s="429"/>
      <c r="AO1" s="429"/>
      <c r="AP1" s="429"/>
      <c r="AQ1" s="429"/>
      <c r="AR1" s="429"/>
      <c r="AS1" s="429"/>
      <c r="AT1" s="429"/>
      <c r="AU1" s="429"/>
      <c r="AV1" s="429"/>
      <c r="AW1" s="344"/>
    </row>
    <row r="2" spans="2:49" ht="13.5" customHeight="1" thickBot="1" x14ac:dyDescent="0.25">
      <c r="B2" s="471" t="s">
        <v>184</v>
      </c>
      <c r="C2" s="471"/>
      <c r="D2" s="471"/>
      <c r="E2" s="471"/>
      <c r="F2" s="471"/>
      <c r="G2" s="471"/>
      <c r="H2" s="471"/>
      <c r="I2" s="471"/>
      <c r="J2" s="471"/>
      <c r="K2" s="471"/>
      <c r="L2" s="471"/>
      <c r="M2" s="471"/>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344"/>
    </row>
    <row r="3" spans="2:49" ht="27" customHeight="1" x14ac:dyDescent="0.2">
      <c r="B3" s="22" t="s">
        <v>28</v>
      </c>
      <c r="C3" s="467"/>
      <c r="D3" s="468"/>
      <c r="F3" t="s">
        <v>472</v>
      </c>
      <c r="G3" s="21"/>
      <c r="N3" s="431" t="s">
        <v>441</v>
      </c>
      <c r="O3" s="432"/>
      <c r="P3" s="433"/>
      <c r="AK3" s="164" t="e">
        <f>VLOOKUP($C$3,$AJ$4:$AR$12,2,FALSE)</f>
        <v>#N/A</v>
      </c>
      <c r="AL3" s="164" t="e">
        <f>VLOOKUP($C$3,$AJ$4:$AR$12,3,FALSE)</f>
        <v>#N/A</v>
      </c>
      <c r="AM3" s="164" t="e">
        <f>VLOOKUP($C$3,$AJ$4:$AR$12,4,FALSE)</f>
        <v>#N/A</v>
      </c>
      <c r="AN3" s="164" t="e">
        <f>VLOOKUP($C$3,$AJ$4:$AR$12,5,FALSE)</f>
        <v>#N/A</v>
      </c>
      <c r="AO3" s="164" t="e">
        <f>VLOOKUP($C$3,$AJ$4:$AR$12,6,FALSE)</f>
        <v>#N/A</v>
      </c>
      <c r="AP3" s="164" t="e">
        <f>VLOOKUP($C$3,$AJ$4:$AR$12,7,FALSE)</f>
        <v>#N/A</v>
      </c>
      <c r="AQ3" s="164" t="e">
        <f>VLOOKUP($C$3,$AJ$4:$AR$12,8,FALSE)</f>
        <v>#N/A</v>
      </c>
      <c r="AR3" s="164" t="e">
        <f>VLOOKUP($C$3,$AJ$4:$AR$12,9,FALSE)</f>
        <v>#N/A</v>
      </c>
      <c r="AS3" s="470" t="s">
        <v>198</v>
      </c>
    </row>
    <row r="4" spans="2:49" ht="27" customHeight="1" x14ac:dyDescent="0.2">
      <c r="B4" s="22" t="s">
        <v>193</v>
      </c>
      <c r="C4" s="467"/>
      <c r="D4" s="468"/>
      <c r="E4" s="255" t="s">
        <v>182</v>
      </c>
      <c r="F4" s="397"/>
      <c r="G4" s="268" t="s">
        <v>200</v>
      </c>
      <c r="N4" s="434"/>
      <c r="O4" s="435"/>
      <c r="P4" s="436"/>
      <c r="AJ4" s="163" t="s">
        <v>59</v>
      </c>
      <c r="AK4" s="163" t="s">
        <v>110</v>
      </c>
      <c r="AL4" s="163" t="s">
        <v>153</v>
      </c>
      <c r="AM4" s="163" t="s">
        <v>153</v>
      </c>
      <c r="AN4" s="163" t="s">
        <v>153</v>
      </c>
      <c r="AO4" s="163" t="s">
        <v>153</v>
      </c>
      <c r="AP4" s="163" t="s">
        <v>153</v>
      </c>
      <c r="AQ4" s="163" t="s">
        <v>153</v>
      </c>
      <c r="AR4" s="163" t="s">
        <v>153</v>
      </c>
      <c r="AS4" s="470"/>
    </row>
    <row r="5" spans="2:49" ht="27" customHeight="1" x14ac:dyDescent="0.2">
      <c r="B5" s="22" t="s">
        <v>11</v>
      </c>
      <c r="C5" s="544"/>
      <c r="D5" s="545"/>
      <c r="E5" s="323" t="s">
        <v>312</v>
      </c>
      <c r="F5" s="270"/>
      <c r="G5" s="269"/>
      <c r="H5" s="269"/>
      <c r="I5" s="269"/>
      <c r="J5" s="269"/>
      <c r="K5" s="269"/>
      <c r="L5" s="269"/>
      <c r="M5" s="269"/>
      <c r="N5" s="434"/>
      <c r="O5" s="435"/>
      <c r="P5" s="436"/>
      <c r="Z5" t="s">
        <v>53</v>
      </c>
      <c r="AA5" t="s">
        <v>54</v>
      </c>
      <c r="AB5" t="s">
        <v>55</v>
      </c>
      <c r="AC5" t="s">
        <v>56</v>
      </c>
      <c r="AD5" t="s">
        <v>57</v>
      </c>
      <c r="AJ5" s="163" t="s">
        <v>60</v>
      </c>
      <c r="AK5" s="163" t="s">
        <v>112</v>
      </c>
      <c r="AL5" s="163" t="s">
        <v>113</v>
      </c>
      <c r="AM5" s="163" t="s">
        <v>114</v>
      </c>
      <c r="AN5" s="163" t="s">
        <v>115</v>
      </c>
      <c r="AO5" s="163" t="s">
        <v>117</v>
      </c>
      <c r="AP5" s="163" t="s">
        <v>116</v>
      </c>
      <c r="AQ5" s="163" t="s">
        <v>153</v>
      </c>
      <c r="AR5" s="163" t="s">
        <v>153</v>
      </c>
      <c r="AS5" s="470"/>
    </row>
    <row r="6" spans="2:49" ht="27" customHeight="1" thickBot="1" x14ac:dyDescent="0.25">
      <c r="B6" s="23" t="s">
        <v>2</v>
      </c>
      <c r="C6" s="467"/>
      <c r="D6" s="468"/>
      <c r="E6" s="100" t="s">
        <v>439</v>
      </c>
      <c r="H6" s="421" t="s">
        <v>74</v>
      </c>
      <c r="I6" s="421"/>
      <c r="J6" s="421"/>
      <c r="K6" s="421"/>
      <c r="L6" s="379"/>
      <c r="M6" s="379"/>
      <c r="N6" s="437"/>
      <c r="O6" s="438"/>
      <c r="P6" s="439"/>
      <c r="Z6" t="s">
        <v>33</v>
      </c>
      <c r="AA6" t="s">
        <v>58</v>
      </c>
      <c r="AJ6" s="163" t="s">
        <v>61</v>
      </c>
      <c r="AK6" s="163" t="s">
        <v>118</v>
      </c>
      <c r="AL6" s="163" t="s">
        <v>119</v>
      </c>
      <c r="AM6" s="163" t="s">
        <v>120</v>
      </c>
      <c r="AN6" s="163" t="s">
        <v>121</v>
      </c>
      <c r="AO6" s="163" t="s">
        <v>122</v>
      </c>
      <c r="AP6" s="163" t="s">
        <v>123</v>
      </c>
      <c r="AQ6" s="163" t="s">
        <v>124</v>
      </c>
      <c r="AR6" s="163" t="s">
        <v>151</v>
      </c>
      <c r="AS6" s="470"/>
    </row>
    <row r="7" spans="2:49" ht="13.5" customHeight="1" x14ac:dyDescent="0.2">
      <c r="B7" s="23"/>
      <c r="C7" s="393"/>
      <c r="D7" s="310"/>
      <c r="E7" s="67" t="s">
        <v>341</v>
      </c>
      <c r="H7" s="445" t="s">
        <v>356</v>
      </c>
      <c r="I7" s="446"/>
      <c r="J7" s="552" t="s">
        <v>29</v>
      </c>
      <c r="K7" s="553"/>
      <c r="L7" s="100"/>
      <c r="N7" s="551" t="s">
        <v>199</v>
      </c>
      <c r="O7" s="551"/>
      <c r="P7" s="551"/>
      <c r="AJ7" s="163" t="s">
        <v>357</v>
      </c>
      <c r="AK7" s="163" t="s">
        <v>358</v>
      </c>
      <c r="AL7" s="163" t="s">
        <v>359</v>
      </c>
      <c r="AM7" s="163" t="s">
        <v>360</v>
      </c>
      <c r="AN7" s="163" t="s">
        <v>361</v>
      </c>
      <c r="AO7" s="163" t="s">
        <v>362</v>
      </c>
      <c r="AP7" s="163"/>
      <c r="AQ7" s="163"/>
      <c r="AR7" s="163"/>
      <c r="AS7" s="352"/>
    </row>
    <row r="8" spans="2:49" ht="18" customHeight="1" x14ac:dyDescent="0.2">
      <c r="B8" s="26" t="s">
        <v>10</v>
      </c>
      <c r="C8" s="441"/>
      <c r="D8" s="442"/>
      <c r="E8" s="391"/>
      <c r="F8" s="378"/>
      <c r="G8" s="24"/>
      <c r="H8" s="447" t="s">
        <v>469</v>
      </c>
      <c r="I8" s="448"/>
      <c r="J8" s="449" t="s">
        <v>471</v>
      </c>
      <c r="K8" s="450"/>
      <c r="L8" s="451"/>
      <c r="M8" s="452"/>
      <c r="Z8" t="s">
        <v>68</v>
      </c>
      <c r="AJ8" s="163" t="s">
        <v>62</v>
      </c>
      <c r="AK8" s="163" t="s">
        <v>125</v>
      </c>
      <c r="AL8" s="163" t="s">
        <v>127</v>
      </c>
      <c r="AM8" s="163" t="s">
        <v>126</v>
      </c>
      <c r="AN8" s="163" t="s">
        <v>144</v>
      </c>
      <c r="AO8" s="163" t="s">
        <v>153</v>
      </c>
      <c r="AP8" s="163" t="s">
        <v>153</v>
      </c>
      <c r="AQ8" s="163" t="s">
        <v>153</v>
      </c>
      <c r="AR8" s="163" t="s">
        <v>153</v>
      </c>
    </row>
    <row r="9" spans="2:49" ht="27" customHeight="1" x14ac:dyDescent="0.2">
      <c r="B9" s="25" t="s">
        <v>408</v>
      </c>
      <c r="C9" s="443"/>
      <c r="D9" s="444"/>
      <c r="E9" s="377"/>
      <c r="F9" s="549" t="s">
        <v>411</v>
      </c>
      <c r="G9" s="550"/>
      <c r="H9" s="453" t="s">
        <v>468</v>
      </c>
      <c r="I9" s="454"/>
      <c r="J9" s="455" t="s">
        <v>470</v>
      </c>
      <c r="K9" s="456"/>
      <c r="L9" s="457"/>
      <c r="M9" s="458"/>
      <c r="AJ9" s="163" t="s">
        <v>63</v>
      </c>
      <c r="AK9" s="163" t="s">
        <v>145</v>
      </c>
      <c r="AL9" s="163" t="s">
        <v>150</v>
      </c>
      <c r="AM9" s="163" t="s">
        <v>149</v>
      </c>
      <c r="AN9" s="163" t="s">
        <v>148</v>
      </c>
      <c r="AO9" s="163" t="s">
        <v>147</v>
      </c>
      <c r="AP9" s="163" t="s">
        <v>146</v>
      </c>
      <c r="AQ9" s="163" t="s">
        <v>153</v>
      </c>
      <c r="AR9" s="163" t="s">
        <v>153</v>
      </c>
    </row>
    <row r="10" spans="2:49" ht="15" customHeight="1" x14ac:dyDescent="0.2">
      <c r="B10" s="461" t="s">
        <v>12</v>
      </c>
      <c r="C10" s="523" t="s">
        <v>45</v>
      </c>
      <c r="D10" s="542"/>
      <c r="E10" s="27" t="s">
        <v>46</v>
      </c>
      <c r="F10" s="463" t="s">
        <v>152</v>
      </c>
      <c r="G10" s="464"/>
      <c r="AJ10" s="163" t="s">
        <v>64</v>
      </c>
      <c r="AK10" s="163" t="s">
        <v>139</v>
      </c>
      <c r="AL10" s="163" t="s">
        <v>143</v>
      </c>
      <c r="AM10" s="163" t="s">
        <v>142</v>
      </c>
      <c r="AN10" s="163" t="s">
        <v>141</v>
      </c>
      <c r="AO10" s="163" t="s">
        <v>140</v>
      </c>
      <c r="AP10" s="163" t="s">
        <v>153</v>
      </c>
      <c r="AQ10" s="163" t="s">
        <v>153</v>
      </c>
      <c r="AR10" s="163" t="s">
        <v>153</v>
      </c>
    </row>
    <row r="11" spans="2:49" ht="27" customHeight="1" x14ac:dyDescent="0.2">
      <c r="B11" s="462"/>
      <c r="C11" s="474"/>
      <c r="D11" s="501"/>
      <c r="E11" s="209"/>
      <c r="F11" s="465"/>
      <c r="G11" s="466"/>
      <c r="AJ11" s="163" t="s">
        <v>32</v>
      </c>
      <c r="AK11" s="163" t="s">
        <v>135</v>
      </c>
      <c r="AL11" s="163" t="s">
        <v>138</v>
      </c>
      <c r="AM11" s="163" t="s">
        <v>137</v>
      </c>
      <c r="AN11" s="163" t="s">
        <v>136</v>
      </c>
      <c r="AO11" s="163" t="s">
        <v>153</v>
      </c>
      <c r="AP11" s="163" t="s">
        <v>153</v>
      </c>
      <c r="AQ11" s="163" t="s">
        <v>153</v>
      </c>
      <c r="AR11" s="163" t="s">
        <v>153</v>
      </c>
    </row>
    <row r="12" spans="2:49" ht="15" customHeight="1" x14ac:dyDescent="0.2">
      <c r="B12" s="29"/>
      <c r="C12" s="523" t="s">
        <v>48</v>
      </c>
      <c r="D12" s="542"/>
      <c r="E12" s="68" t="s">
        <v>49</v>
      </c>
      <c r="F12" s="69" t="s">
        <v>5</v>
      </c>
      <c r="G12" s="66"/>
      <c r="AJ12" s="163" t="s">
        <v>65</v>
      </c>
      <c r="AK12" s="163" t="s">
        <v>134</v>
      </c>
      <c r="AL12" s="163" t="s">
        <v>133</v>
      </c>
      <c r="AM12" s="163" t="s">
        <v>132</v>
      </c>
      <c r="AN12" s="163" t="s">
        <v>131</v>
      </c>
      <c r="AO12" s="163" t="s">
        <v>130</v>
      </c>
      <c r="AP12" s="163" t="s">
        <v>129</v>
      </c>
      <c r="AQ12" s="163" t="s">
        <v>128</v>
      </c>
      <c r="AR12" s="163" t="s">
        <v>111</v>
      </c>
    </row>
    <row r="13" spans="2:49" ht="27" customHeight="1" x14ac:dyDescent="0.2">
      <c r="B13" s="22" t="s">
        <v>409</v>
      </c>
      <c r="C13" s="474"/>
      <c r="D13" s="501"/>
      <c r="E13" s="210"/>
      <c r="F13" s="211"/>
      <c r="G13" s="536" t="s">
        <v>66</v>
      </c>
      <c r="H13" s="84"/>
      <c r="I13" s="84"/>
      <c r="J13" s="84"/>
      <c r="K13" s="84"/>
      <c r="L13" s="67"/>
      <c r="M13" s="67"/>
    </row>
    <row r="14" spans="2:49" ht="27" customHeight="1" x14ac:dyDescent="0.2">
      <c r="B14" s="22" t="s">
        <v>83</v>
      </c>
      <c r="C14" s="474"/>
      <c r="D14" s="501"/>
      <c r="E14" s="210"/>
      <c r="F14" s="211"/>
      <c r="G14" s="537"/>
      <c r="H14" s="84"/>
      <c r="I14" s="84"/>
      <c r="J14" s="84"/>
      <c r="K14" s="84"/>
      <c r="L14" s="67"/>
      <c r="M14" s="67"/>
    </row>
    <row r="15" spans="2:49" ht="13.5" customHeight="1" x14ac:dyDescent="0.2">
      <c r="B15" s="477" t="s">
        <v>324</v>
      </c>
      <c r="C15" s="546" t="s">
        <v>34</v>
      </c>
      <c r="D15" s="547"/>
      <c r="E15" s="338" t="s">
        <v>35</v>
      </c>
      <c r="F15" s="54" t="s">
        <v>69</v>
      </c>
      <c r="G15" s="201" t="s">
        <v>70</v>
      </c>
      <c r="H15" s="67"/>
      <c r="I15" s="67"/>
      <c r="J15" s="67"/>
      <c r="K15" s="67"/>
      <c r="L15" s="67"/>
      <c r="M15" s="67"/>
    </row>
    <row r="16" spans="2:49" ht="27" customHeight="1" x14ac:dyDescent="0.2">
      <c r="B16" s="478"/>
      <c r="C16" s="474"/>
      <c r="D16" s="548"/>
      <c r="E16" s="339"/>
      <c r="F16" s="299"/>
      <c r="G16" s="300"/>
      <c r="H16" s="67"/>
      <c r="I16" s="67"/>
      <c r="J16" s="67"/>
      <c r="K16" s="67"/>
      <c r="L16" s="67"/>
      <c r="M16" s="67"/>
    </row>
    <row r="17" spans="2:44" ht="13.5" customHeight="1" x14ac:dyDescent="0.2">
      <c r="B17" s="461" t="s">
        <v>50</v>
      </c>
      <c r="C17" s="523" t="s">
        <v>45</v>
      </c>
      <c r="D17" s="542"/>
      <c r="E17" s="27" t="s">
        <v>46</v>
      </c>
      <c r="F17" s="525" t="s">
        <v>47</v>
      </c>
      <c r="G17" s="487"/>
      <c r="H17" s="67"/>
      <c r="I17" s="67"/>
      <c r="J17" s="67"/>
      <c r="K17" s="67"/>
      <c r="L17" s="67"/>
      <c r="M17" s="67"/>
    </row>
    <row r="18" spans="2:44" ht="27" customHeight="1" x14ac:dyDescent="0.2">
      <c r="B18" s="462"/>
      <c r="C18" s="474"/>
      <c r="D18" s="501"/>
      <c r="E18" s="214"/>
      <c r="F18" s="459"/>
      <c r="G18" s="460"/>
      <c r="H18" s="67"/>
      <c r="I18" s="207"/>
      <c r="J18" s="67"/>
      <c r="K18" s="67"/>
      <c r="L18" s="67"/>
      <c r="M18" s="67"/>
    </row>
    <row r="19" spans="2:44" ht="15" customHeight="1" x14ac:dyDescent="0.2">
      <c r="B19" s="29"/>
      <c r="C19" s="523" t="s">
        <v>48</v>
      </c>
      <c r="D19" s="542"/>
      <c r="E19" s="68" t="s">
        <v>49</v>
      </c>
      <c r="F19" s="69" t="s">
        <v>5</v>
      </c>
      <c r="G19" s="66"/>
      <c r="I19" s="472" t="s">
        <v>99</v>
      </c>
      <c r="J19" s="472"/>
      <c r="K19" s="472"/>
      <c r="L19" s="472"/>
      <c r="M19" s="472"/>
      <c r="N19" s="198"/>
      <c r="O19" s="198"/>
    </row>
    <row r="20" spans="2:44" ht="27" customHeight="1" x14ac:dyDescent="0.2">
      <c r="B20" s="22" t="s">
        <v>51</v>
      </c>
      <c r="C20" s="474"/>
      <c r="D20" s="501"/>
      <c r="E20" s="210"/>
      <c r="F20" s="211"/>
      <c r="G20" s="536" t="s">
        <v>311</v>
      </c>
      <c r="H20" s="67"/>
      <c r="I20" s="472"/>
      <c r="J20" s="472"/>
      <c r="K20" s="472"/>
      <c r="L20" s="472"/>
      <c r="M20" s="472"/>
      <c r="N20" s="198"/>
      <c r="O20" s="198"/>
    </row>
    <row r="21" spans="2:44" ht="27" customHeight="1" x14ac:dyDescent="0.2">
      <c r="B21" s="22" t="s">
        <v>52</v>
      </c>
      <c r="C21" s="474"/>
      <c r="D21" s="501"/>
      <c r="E21" s="210"/>
      <c r="F21" s="211"/>
      <c r="G21" s="536"/>
      <c r="H21" s="84"/>
      <c r="I21" s="472"/>
      <c r="J21" s="472"/>
      <c r="K21" s="472"/>
      <c r="L21" s="472"/>
      <c r="M21" s="472"/>
    </row>
    <row r="22" spans="2:44" ht="27" customHeight="1" x14ac:dyDescent="0.2">
      <c r="B22" s="70" t="s">
        <v>310</v>
      </c>
      <c r="C22" s="474"/>
      <c r="D22" s="501"/>
      <c r="E22" s="210"/>
      <c r="F22" s="211"/>
      <c r="G22" s="537"/>
      <c r="J22" s="101"/>
      <c r="K22" s="101"/>
      <c r="L22" s="101"/>
      <c r="M22" s="67"/>
      <c r="P22" s="430" t="s">
        <v>353</v>
      </c>
    </row>
    <row r="23" spans="2:44" ht="27" customHeight="1" x14ac:dyDescent="0.2">
      <c r="B23" s="384" t="s">
        <v>437</v>
      </c>
      <c r="C23" s="540"/>
      <c r="D23" s="540"/>
      <c r="E23" s="540"/>
      <c r="F23" s="540"/>
      <c r="G23" s="556" t="s">
        <v>442</v>
      </c>
      <c r="H23" s="557"/>
      <c r="I23" s="557"/>
      <c r="J23" s="557"/>
      <c r="K23" s="557"/>
      <c r="L23" s="557"/>
      <c r="M23" s="557"/>
      <c r="N23" s="557"/>
      <c r="O23" s="557"/>
      <c r="P23" s="430"/>
    </row>
    <row r="24" spans="2:44" s="21" customFormat="1" ht="15.75" customHeight="1" x14ac:dyDescent="0.2">
      <c r="B24" s="479"/>
      <c r="C24" s="492" t="s">
        <v>37</v>
      </c>
      <c r="D24" s="492"/>
      <c r="E24" s="493"/>
      <c r="F24" s="497" t="s">
        <v>10</v>
      </c>
      <c r="G24" s="493"/>
      <c r="I24" s="541" t="s">
        <v>438</v>
      </c>
      <c r="J24" s="541"/>
      <c r="K24" s="541"/>
      <c r="L24" s="541"/>
      <c r="M24" s="541"/>
      <c r="N24" s="541"/>
      <c r="O24" s="541"/>
      <c r="P24" s="430"/>
    </row>
    <row r="25" spans="2:44" s="21" customFormat="1" ht="15.75" customHeight="1" x14ac:dyDescent="0.2">
      <c r="B25" s="464"/>
      <c r="C25" s="504" t="s">
        <v>34</v>
      </c>
      <c r="D25" s="505"/>
      <c r="E25" s="53" t="s">
        <v>35</v>
      </c>
      <c r="F25" s="54" t="s">
        <v>69</v>
      </c>
      <c r="G25" s="55" t="s">
        <v>70</v>
      </c>
      <c r="J25" s="21" t="s">
        <v>340</v>
      </c>
      <c r="K25" s="304"/>
      <c r="L25" s="304"/>
      <c r="M25" s="85"/>
      <c r="N25" s="304"/>
      <c r="O25" s="304"/>
      <c r="P25" s="430"/>
    </row>
    <row r="26" spans="2:44" ht="27" customHeight="1" x14ac:dyDescent="0.2">
      <c r="B26" s="22" t="s">
        <v>410</v>
      </c>
      <c r="C26" s="474"/>
      <c r="D26" s="501"/>
      <c r="E26" s="215"/>
      <c r="F26" s="59"/>
      <c r="G26" s="60"/>
      <c r="H26" s="523" t="s">
        <v>73</v>
      </c>
      <c r="I26" s="524"/>
      <c r="J26" s="345"/>
      <c r="K26" s="346" t="s">
        <v>22</v>
      </c>
      <c r="P26" s="324" t="s">
        <v>341</v>
      </c>
      <c r="Q26" s="21"/>
      <c r="R26" s="21"/>
      <c r="S26" s="21"/>
      <c r="T26" s="21"/>
      <c r="U26" s="21"/>
      <c r="V26" s="21"/>
      <c r="W26" s="21"/>
      <c r="X26" s="21"/>
      <c r="Y26" s="21"/>
      <c r="Z26" s="50" t="s">
        <v>187</v>
      </c>
      <c r="AA26" s="50" t="s">
        <v>43</v>
      </c>
      <c r="AB26" s="50" t="s">
        <v>332</v>
      </c>
      <c r="AC26" s="50" t="s">
        <v>383</v>
      </c>
      <c r="AD26" s="21" t="s">
        <v>382</v>
      </c>
      <c r="AE26" s="21"/>
      <c r="AF26" s="21"/>
      <c r="AG26" s="21"/>
      <c r="AH26" s="21"/>
      <c r="AI26" s="50"/>
      <c r="AJ26" s="21"/>
      <c r="AK26" s="21"/>
      <c r="AL26" s="21"/>
      <c r="AM26" s="21"/>
      <c r="AN26" s="21"/>
      <c r="AO26" s="21"/>
      <c r="AP26" s="21"/>
      <c r="AQ26" s="21"/>
    </row>
    <row r="27" spans="2:44" ht="27" customHeight="1" x14ac:dyDescent="0.2">
      <c r="B27" s="25" t="s">
        <v>30</v>
      </c>
      <c r="C27" s="474"/>
      <c r="D27" s="501"/>
      <c r="E27" s="213"/>
      <c r="F27" s="212"/>
      <c r="G27" s="215"/>
      <c r="H27" s="440"/>
      <c r="I27" s="440"/>
      <c r="J27" s="529" t="s">
        <v>384</v>
      </c>
      <c r="K27" s="530"/>
      <c r="L27" s="530"/>
      <c r="M27" s="530"/>
      <c r="N27" s="530"/>
      <c r="O27" s="531"/>
      <c r="P27" s="311" t="s">
        <v>339</v>
      </c>
      <c r="Q27" s="313">
        <v>1</v>
      </c>
      <c r="R27" s="310">
        <v>2</v>
      </c>
      <c r="S27" s="309">
        <v>3</v>
      </c>
      <c r="T27" s="310">
        <v>4</v>
      </c>
      <c r="U27" s="309">
        <v>5</v>
      </c>
      <c r="V27" s="310">
        <v>6</v>
      </c>
      <c r="W27" s="312">
        <v>7</v>
      </c>
      <c r="X27" s="309">
        <v>8</v>
      </c>
      <c r="Y27" s="308">
        <v>9</v>
      </c>
      <c r="Z27" s="50">
        <v>1</v>
      </c>
      <c r="AA27" s="50">
        <v>2</v>
      </c>
      <c r="AB27" s="50">
        <v>3</v>
      </c>
      <c r="AC27" s="50">
        <v>4</v>
      </c>
      <c r="AD27" s="50">
        <v>5</v>
      </c>
      <c r="AE27" s="50">
        <v>6</v>
      </c>
      <c r="AF27" s="50">
        <v>7</v>
      </c>
      <c r="AG27" s="50">
        <v>8</v>
      </c>
      <c r="AH27" s="50">
        <v>9</v>
      </c>
      <c r="AI27" s="50"/>
      <c r="AJ27" s="50">
        <v>2</v>
      </c>
      <c r="AK27" s="50">
        <v>3</v>
      </c>
      <c r="AL27" s="50">
        <v>4</v>
      </c>
      <c r="AM27" s="50">
        <v>5</v>
      </c>
      <c r="AN27" s="50">
        <v>6</v>
      </c>
      <c r="AO27" s="50">
        <v>7</v>
      </c>
      <c r="AP27" s="50">
        <v>8</v>
      </c>
      <c r="AQ27" s="50">
        <v>9</v>
      </c>
    </row>
    <row r="28" spans="2:44" ht="27" customHeight="1" x14ac:dyDescent="0.2">
      <c r="B28" s="25" t="s">
        <v>31</v>
      </c>
      <c r="C28" s="474"/>
      <c r="D28" s="501"/>
      <c r="E28" s="213"/>
      <c r="F28" s="212"/>
      <c r="G28" s="215"/>
      <c r="H28" s="440"/>
      <c r="I28" s="440"/>
      <c r="J28" s="532" t="s">
        <v>385</v>
      </c>
      <c r="K28" s="533"/>
      <c r="L28" s="533"/>
      <c r="M28" s="533"/>
      <c r="N28" s="533"/>
      <c r="O28" s="534"/>
      <c r="P28" s="267"/>
      <c r="Q28" s="44">
        <f>Z28/100000000</f>
        <v>0</v>
      </c>
      <c r="R28" s="45">
        <f>AA28/10000000</f>
        <v>0</v>
      </c>
      <c r="S28" s="46">
        <f>AB28/1000000</f>
        <v>0</v>
      </c>
      <c r="T28" s="45">
        <f>AC28/100000</f>
        <v>0</v>
      </c>
      <c r="U28" s="46">
        <f>AD28/10000</f>
        <v>0</v>
      </c>
      <c r="V28" s="45">
        <f>AE28/1000</f>
        <v>0</v>
      </c>
      <c r="W28" s="47">
        <f>AF28/100</f>
        <v>0</v>
      </c>
      <c r="X28" s="46">
        <f>AG28/10</f>
        <v>0</v>
      </c>
      <c r="Y28" s="48">
        <f>AH28</f>
        <v>0</v>
      </c>
      <c r="Z28" s="28">
        <f>ROUNDDOWN(P28,-8)</f>
        <v>0</v>
      </c>
      <c r="AA28" s="28">
        <f>ROUNDDOWN(AJ28,-7)</f>
        <v>0</v>
      </c>
      <c r="AB28" s="28">
        <f>ROUNDDOWN(AK28,-6)</f>
        <v>0</v>
      </c>
      <c r="AC28" s="28">
        <f>ROUNDDOWN(AL28,-5)</f>
        <v>0</v>
      </c>
      <c r="AD28" s="28">
        <f>ROUNDDOWN(AM28,-4)</f>
        <v>0</v>
      </c>
      <c r="AE28" s="28">
        <f>ROUNDDOWN(AN28,-3)</f>
        <v>0</v>
      </c>
      <c r="AF28" s="28">
        <f>ROUNDDOWN(AO28,-2)</f>
        <v>0</v>
      </c>
      <c r="AG28" s="28">
        <f>ROUNDDOWN(AP28,-1)</f>
        <v>0</v>
      </c>
      <c r="AH28" s="28">
        <f>ROUNDDOWN(AQ28,0)</f>
        <v>0</v>
      </c>
      <c r="AI28" s="28"/>
      <c r="AJ28" s="28">
        <f>P28-Z28</f>
        <v>0</v>
      </c>
      <c r="AK28" s="21">
        <f>AJ28-R28*10000000</f>
        <v>0</v>
      </c>
      <c r="AL28" s="21">
        <f>AK28-S28*1000000</f>
        <v>0</v>
      </c>
      <c r="AM28" s="21">
        <f>AL28-T28*100000</f>
        <v>0</v>
      </c>
      <c r="AN28" s="21">
        <f>AM28-U28*10000</f>
        <v>0</v>
      </c>
      <c r="AO28" s="21">
        <f>AN28-V28*1000</f>
        <v>0</v>
      </c>
      <c r="AP28" s="21">
        <f>AO28-W28*100</f>
        <v>0</v>
      </c>
      <c r="AQ28" s="21">
        <f>AP28-X28*10</f>
        <v>0</v>
      </c>
    </row>
    <row r="29" spans="2:44" ht="27" customHeight="1" x14ac:dyDescent="0.2">
      <c r="B29" s="65" t="s">
        <v>313</v>
      </c>
      <c r="C29" s="502"/>
      <c r="D29" s="503"/>
      <c r="E29" s="216"/>
      <c r="F29" s="340"/>
      <c r="G29" s="341"/>
      <c r="H29" s="440"/>
      <c r="I29" s="440"/>
      <c r="J29" s="532" t="s">
        <v>385</v>
      </c>
      <c r="K29" s="533"/>
      <c r="L29" s="533"/>
      <c r="M29" s="533"/>
      <c r="N29" s="533"/>
      <c r="O29" s="534"/>
      <c r="P29" s="267"/>
      <c r="Q29" s="44">
        <f>Z29/100000000</f>
        <v>0</v>
      </c>
      <c r="R29" s="45">
        <f>AA29/10000000</f>
        <v>0</v>
      </c>
      <c r="S29" s="46">
        <f>AB29/1000000</f>
        <v>0</v>
      </c>
      <c r="T29" s="45">
        <f>AC29/100000</f>
        <v>0</v>
      </c>
      <c r="U29" s="46">
        <f>AD29/10000</f>
        <v>0</v>
      </c>
      <c r="V29" s="45">
        <f>AE29/1000</f>
        <v>0</v>
      </c>
      <c r="W29" s="47">
        <f>AF29/100</f>
        <v>0</v>
      </c>
      <c r="X29" s="46">
        <f>AG29/10</f>
        <v>0</v>
      </c>
      <c r="Y29" s="48">
        <f>AH29</f>
        <v>0</v>
      </c>
      <c r="Z29" s="28">
        <f>ROUNDDOWN(P29,-8)</f>
        <v>0</v>
      </c>
      <c r="AA29" s="28">
        <f>ROUNDDOWN(AJ29,-7)</f>
        <v>0</v>
      </c>
      <c r="AB29" s="28">
        <f>ROUNDDOWN(AK29,-6)</f>
        <v>0</v>
      </c>
      <c r="AC29" s="28">
        <f>ROUNDDOWN(AL29,-5)</f>
        <v>0</v>
      </c>
      <c r="AD29" s="28">
        <f>ROUNDDOWN(AM29,-4)</f>
        <v>0</v>
      </c>
      <c r="AE29" s="28">
        <f>ROUNDDOWN(AN29,-3)</f>
        <v>0</v>
      </c>
      <c r="AF29" s="28">
        <f>ROUNDDOWN(AO29,-2)</f>
        <v>0</v>
      </c>
      <c r="AG29" s="28">
        <f>ROUNDDOWN(AP29,-1)</f>
        <v>0</v>
      </c>
      <c r="AH29" s="28">
        <f>ROUNDDOWN(AQ29,0)</f>
        <v>0</v>
      </c>
      <c r="AI29" s="28"/>
      <c r="AJ29" s="28">
        <f>P29-Z29</f>
        <v>0</v>
      </c>
      <c r="AK29" s="21">
        <f>AJ29-R29*10000000</f>
        <v>0</v>
      </c>
      <c r="AL29" s="21">
        <f>AK29-S29*1000000</f>
        <v>0</v>
      </c>
      <c r="AM29" s="21">
        <f>AL29-T29*100000</f>
        <v>0</v>
      </c>
      <c r="AN29" s="21">
        <f>AM29-U29*10000</f>
        <v>0</v>
      </c>
      <c r="AO29" s="21">
        <f>AN29-V29*1000</f>
        <v>0</v>
      </c>
      <c r="AP29" s="21">
        <f>AO29-W29*100</f>
        <v>0</v>
      </c>
      <c r="AQ29" s="21">
        <f>AP29-X29*10</f>
        <v>0</v>
      </c>
    </row>
    <row r="30" spans="2:44" ht="27" customHeight="1" x14ac:dyDescent="0.2">
      <c r="B30" s="500" t="s">
        <v>482</v>
      </c>
      <c r="C30" s="498" t="s">
        <v>2</v>
      </c>
      <c r="D30" s="499"/>
      <c r="E30" s="334"/>
      <c r="F30" s="120" t="s">
        <v>79</v>
      </c>
      <c r="G30" s="224"/>
      <c r="H30" s="122"/>
      <c r="I30" s="361" t="s">
        <v>440</v>
      </c>
      <c r="J30" s="343"/>
      <c r="Z30" s="50" t="s">
        <v>89</v>
      </c>
      <c r="AA30" s="50" t="s">
        <v>90</v>
      </c>
    </row>
    <row r="31" spans="2:44" ht="37.5" customHeight="1" x14ac:dyDescent="0.2">
      <c r="B31" s="464"/>
      <c r="C31" s="515" t="s">
        <v>86</v>
      </c>
      <c r="D31" s="516"/>
      <c r="E31" s="488"/>
      <c r="F31" s="489"/>
      <c r="G31" s="489"/>
      <c r="H31" s="489"/>
      <c r="I31" s="489"/>
      <c r="J31" s="489"/>
      <c r="K31" s="508"/>
      <c r="L31" s="538" t="s">
        <v>436</v>
      </c>
      <c r="M31" s="539"/>
      <c r="N31" s="539"/>
      <c r="O31" s="539"/>
      <c r="P31" s="539"/>
      <c r="Q31" s="539"/>
      <c r="R31" s="539"/>
      <c r="S31" s="539"/>
      <c r="T31" s="539"/>
      <c r="U31" s="53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row>
    <row r="32" spans="2:44" ht="33.75" customHeight="1" x14ac:dyDescent="0.2">
      <c r="B32" s="291" t="s">
        <v>333</v>
      </c>
      <c r="C32" s="512"/>
      <c r="D32" s="513"/>
      <c r="E32" s="514"/>
      <c r="F32" s="394"/>
      <c r="G32" s="395"/>
      <c r="H32" s="306"/>
      <c r="I32" s="306"/>
      <c r="J32" s="305"/>
      <c r="Y32" s="307"/>
      <c r="Z32" s="307"/>
      <c r="AA32" s="307"/>
    </row>
    <row r="33" spans="1:44" s="21" customFormat="1" ht="15.75" customHeight="1" x14ac:dyDescent="0.2">
      <c r="B33" s="479"/>
      <c r="C33" s="492" t="s">
        <v>37</v>
      </c>
      <c r="D33" s="492"/>
      <c r="E33" s="493"/>
      <c r="F33" s="497" t="s">
        <v>10</v>
      </c>
      <c r="G33" s="493"/>
    </row>
    <row r="34" spans="1:44" s="21" customFormat="1" ht="15.75" customHeight="1" x14ac:dyDescent="0.2">
      <c r="B34" s="464"/>
      <c r="C34" s="504" t="s">
        <v>34</v>
      </c>
      <c r="D34" s="505"/>
      <c r="E34" s="53" t="s">
        <v>35</v>
      </c>
      <c r="F34" s="54" t="s">
        <v>69</v>
      </c>
      <c r="G34" s="55" t="s">
        <v>70</v>
      </c>
    </row>
    <row r="35" spans="1:44" ht="27" customHeight="1" x14ac:dyDescent="0.2">
      <c r="B35" s="25" t="s">
        <v>36</v>
      </c>
      <c r="C35" s="474"/>
      <c r="D35" s="501"/>
      <c r="E35" s="213"/>
      <c r="F35" s="208"/>
      <c r="G35" s="213"/>
      <c r="H35" s="474"/>
      <c r="I35" s="475"/>
      <c r="J35" s="63" t="s">
        <v>185</v>
      </c>
      <c r="Z35" s="64" t="s">
        <v>27</v>
      </c>
      <c r="AA35" s="50" t="s">
        <v>43</v>
      </c>
      <c r="AB35" s="50" t="s">
        <v>44</v>
      </c>
    </row>
    <row r="36" spans="1:44" ht="27" customHeight="1" x14ac:dyDescent="0.2">
      <c r="B36" s="291" t="s">
        <v>314</v>
      </c>
      <c r="C36" s="474"/>
      <c r="D36" s="501"/>
      <c r="E36" s="213"/>
      <c r="F36" s="208"/>
      <c r="G36" s="213"/>
      <c r="J36" s="63"/>
      <c r="Q36" s="28"/>
      <c r="R36" s="28"/>
      <c r="S36" s="28"/>
      <c r="T36" s="28"/>
      <c r="U36" s="28"/>
      <c r="V36" s="28"/>
      <c r="W36" s="28"/>
      <c r="X36" s="28"/>
      <c r="Y36" s="28"/>
      <c r="Z36" s="28"/>
      <c r="AA36" s="28"/>
      <c r="AB36" s="28"/>
      <c r="AC36" s="28"/>
      <c r="AD36" s="28"/>
      <c r="AE36" s="28"/>
      <c r="AF36" s="28"/>
      <c r="AG36" s="28"/>
      <c r="AH36" s="28"/>
      <c r="AI36" s="28"/>
      <c r="AJ36" s="28"/>
      <c r="AK36" s="21"/>
      <c r="AL36" s="21"/>
      <c r="AM36" s="21"/>
      <c r="AN36" s="21"/>
      <c r="AO36" s="21"/>
      <c r="AP36" s="21"/>
      <c r="AQ36" s="21"/>
    </row>
    <row r="37" spans="1:44" ht="27" customHeight="1" x14ac:dyDescent="0.2">
      <c r="B37" s="483" t="s">
        <v>315</v>
      </c>
      <c r="C37" s="517" t="s">
        <v>2</v>
      </c>
      <c r="D37" s="518"/>
      <c r="E37" s="219"/>
      <c r="F37" s="121" t="s">
        <v>79</v>
      </c>
      <c r="G37" s="218"/>
      <c r="H37" s="342"/>
      <c r="I37" s="84"/>
      <c r="J37" s="84"/>
      <c r="Z37" s="50" t="s">
        <v>88</v>
      </c>
      <c r="AA37" s="50" t="s">
        <v>89</v>
      </c>
      <c r="AB37" s="50" t="s">
        <v>90</v>
      </c>
    </row>
    <row r="38" spans="1:44" ht="27" customHeight="1" x14ac:dyDescent="0.2">
      <c r="B38" s="484"/>
      <c r="C38" s="445" t="s">
        <v>92</v>
      </c>
      <c r="D38" s="519"/>
      <c r="E38" s="480"/>
      <c r="F38" s="481"/>
      <c r="G38" s="481"/>
      <c r="H38" s="481"/>
      <c r="I38" s="481"/>
      <c r="J38" s="481"/>
      <c r="K38" s="482"/>
      <c r="L38" s="100"/>
      <c r="Z38" s="50"/>
      <c r="AA38" s="50"/>
      <c r="AB38" s="50"/>
    </row>
    <row r="39" spans="1:44" ht="37.5" customHeight="1" x14ac:dyDescent="0.2">
      <c r="B39" s="485"/>
      <c r="C39" s="515" t="s">
        <v>435</v>
      </c>
      <c r="D39" s="520"/>
      <c r="E39" s="488"/>
      <c r="F39" s="489"/>
      <c r="G39" s="489"/>
      <c r="H39" s="489"/>
      <c r="I39" s="490"/>
      <c r="J39" s="490"/>
      <c r="K39" s="491"/>
      <c r="L39" s="119"/>
      <c r="N39" s="119" t="s">
        <v>337</v>
      </c>
      <c r="P39" s="119"/>
      <c r="Q39" t="s">
        <v>347</v>
      </c>
      <c r="R39" s="199"/>
      <c r="S39" s="199"/>
      <c r="T39" s="199"/>
      <c r="U39" s="199"/>
      <c r="V39" s="199"/>
      <c r="W39" s="199"/>
      <c r="X39" s="199"/>
      <c r="Y39" s="199"/>
      <c r="Z39" s="119"/>
      <c r="AA39" s="119"/>
      <c r="AB39" s="119"/>
      <c r="AC39" s="119"/>
      <c r="AD39" s="119"/>
      <c r="AE39" s="119"/>
      <c r="AF39" s="119"/>
      <c r="AG39" s="119"/>
      <c r="AH39" s="119"/>
      <c r="AI39" s="119"/>
      <c r="AJ39" s="119"/>
      <c r="AK39" s="119"/>
      <c r="AL39" s="119"/>
      <c r="AM39" s="119"/>
      <c r="AN39" s="119"/>
      <c r="AO39" s="119"/>
      <c r="AP39" s="119"/>
      <c r="AQ39" s="119"/>
      <c r="AR39" s="119"/>
    </row>
    <row r="40" spans="1:44" ht="27" customHeight="1" x14ac:dyDescent="0.2">
      <c r="B40" s="65" t="s">
        <v>194</v>
      </c>
      <c r="C40" s="396" t="s">
        <v>346</v>
      </c>
      <c r="D40" s="521"/>
      <c r="E40" s="522"/>
      <c r="F40" s="424" t="s">
        <v>350</v>
      </c>
      <c r="G40" s="425"/>
      <c r="H40" s="425"/>
      <c r="I40" s="426" t="s">
        <v>351</v>
      </c>
      <c r="J40" s="426"/>
      <c r="K40" s="426"/>
      <c r="L40" s="426"/>
      <c r="M40" s="427"/>
      <c r="N40" s="428"/>
      <c r="O40" s="50" t="s">
        <v>336</v>
      </c>
      <c r="Q40" s="44">
        <f>Z40/100000000</f>
        <v>0</v>
      </c>
      <c r="R40" s="28">
        <f>AA40/10000000</f>
        <v>0</v>
      </c>
      <c r="S40" s="36">
        <f>AB40/1000000</f>
        <v>0</v>
      </c>
      <c r="T40" s="28">
        <f>AC40/100000</f>
        <v>0</v>
      </c>
      <c r="U40" s="36">
        <f>AD40/10000</f>
        <v>0</v>
      </c>
      <c r="V40" s="28">
        <f>AE40/1000</f>
        <v>0</v>
      </c>
      <c r="W40" s="37">
        <f>AF40/100</f>
        <v>0</v>
      </c>
      <c r="X40" s="36">
        <f>AG40/10</f>
        <v>0</v>
      </c>
      <c r="Y40" s="38">
        <f>AH40</f>
        <v>0</v>
      </c>
      <c r="Z40" s="28">
        <f>ROUNDDOWN(D40,-8)</f>
        <v>0</v>
      </c>
      <c r="AA40" s="28">
        <f>ROUNDDOWN(AJ40,-7)</f>
        <v>0</v>
      </c>
      <c r="AB40" s="28">
        <f>ROUNDDOWN(AK40,-6)</f>
        <v>0</v>
      </c>
      <c r="AC40" s="28">
        <f>ROUNDDOWN(AL40,-5)</f>
        <v>0</v>
      </c>
      <c r="AD40" s="28">
        <f>ROUNDDOWN(AM40,-4)</f>
        <v>0</v>
      </c>
      <c r="AE40" s="28">
        <f>ROUNDDOWN(AN40,-3)</f>
        <v>0</v>
      </c>
      <c r="AF40" s="28">
        <f>ROUNDDOWN(AO40,-2)</f>
        <v>0</v>
      </c>
      <c r="AG40" s="28">
        <f>ROUNDDOWN(AP40,-1)</f>
        <v>0</v>
      </c>
      <c r="AH40" s="28">
        <f>ROUNDDOWN(AQ40,0)</f>
        <v>0</v>
      </c>
      <c r="AI40" s="28"/>
      <c r="AJ40" s="28">
        <f>D40-Z40</f>
        <v>0</v>
      </c>
      <c r="AK40" s="21">
        <f>AJ40-R40*10000000</f>
        <v>0</v>
      </c>
      <c r="AL40" s="21">
        <f>AK40-S40*1000000</f>
        <v>0</v>
      </c>
      <c r="AM40" s="21">
        <f>AL40-T40*100000</f>
        <v>0</v>
      </c>
      <c r="AN40" s="21">
        <f>AM40-U40*10000</f>
        <v>0</v>
      </c>
      <c r="AO40" s="21">
        <f>AN40-V40*1000</f>
        <v>0</v>
      </c>
      <c r="AP40" s="21">
        <f>AO40-W40*100</f>
        <v>0</v>
      </c>
      <c r="AQ40" s="21">
        <f>AP40-X40*10</f>
        <v>0</v>
      </c>
    </row>
    <row r="41" spans="1:44" ht="15" customHeight="1" x14ac:dyDescent="0.2">
      <c r="A41" s="24"/>
      <c r="B41" s="461" t="s">
        <v>5</v>
      </c>
      <c r="C41" s="492" t="s">
        <v>37</v>
      </c>
      <c r="D41" s="492"/>
      <c r="E41" s="493"/>
      <c r="F41" s="497" t="s">
        <v>10</v>
      </c>
      <c r="G41" s="493"/>
      <c r="H41" s="486" t="s">
        <v>42</v>
      </c>
      <c r="I41" s="526" t="s">
        <v>38</v>
      </c>
      <c r="J41" s="527"/>
      <c r="K41" s="527"/>
      <c r="L41" s="528"/>
      <c r="M41" s="497" t="s">
        <v>41</v>
      </c>
      <c r="N41" s="493"/>
      <c r="O41" s="493" t="s">
        <v>71</v>
      </c>
      <c r="P41" s="500" t="s">
        <v>195</v>
      </c>
      <c r="Q41" s="510">
        <v>1</v>
      </c>
      <c r="R41" s="492">
        <v>2</v>
      </c>
      <c r="S41" s="494">
        <v>3</v>
      </c>
      <c r="T41" s="492">
        <v>4</v>
      </c>
      <c r="U41" s="494">
        <v>5</v>
      </c>
      <c r="V41" s="492">
        <v>6</v>
      </c>
      <c r="W41" s="506">
        <v>7</v>
      </c>
      <c r="X41" s="494">
        <v>8</v>
      </c>
      <c r="Y41" s="493">
        <v>9</v>
      </c>
      <c r="Z41" s="476">
        <v>1</v>
      </c>
      <c r="AA41" s="476">
        <v>2</v>
      </c>
      <c r="AB41" s="476">
        <v>3</v>
      </c>
      <c r="AC41" s="476">
        <v>4</v>
      </c>
      <c r="AD41" s="476">
        <v>5</v>
      </c>
      <c r="AE41" s="476">
        <v>6</v>
      </c>
      <c r="AF41" s="476">
        <v>7</v>
      </c>
      <c r="AG41" s="476">
        <v>8</v>
      </c>
      <c r="AH41" s="476">
        <v>9</v>
      </c>
      <c r="AI41" s="50"/>
      <c r="AJ41" s="476">
        <v>2</v>
      </c>
      <c r="AK41" s="476">
        <v>3</v>
      </c>
      <c r="AL41" s="476">
        <v>4</v>
      </c>
      <c r="AM41" s="476">
        <v>5</v>
      </c>
      <c r="AN41" s="476">
        <v>6</v>
      </c>
      <c r="AO41" s="476">
        <v>7</v>
      </c>
      <c r="AP41" s="476">
        <v>8</v>
      </c>
      <c r="AQ41" s="476">
        <v>9</v>
      </c>
    </row>
    <row r="42" spans="1:44" ht="15" customHeight="1" x14ac:dyDescent="0.2">
      <c r="A42" s="24"/>
      <c r="B42" s="462"/>
      <c r="C42" s="504" t="s">
        <v>34</v>
      </c>
      <c r="D42" s="505"/>
      <c r="E42" s="53" t="s">
        <v>35</v>
      </c>
      <c r="F42" s="54" t="s">
        <v>69</v>
      </c>
      <c r="G42" s="55" t="s">
        <v>70</v>
      </c>
      <c r="H42" s="487"/>
      <c r="I42" s="56" t="s">
        <v>40</v>
      </c>
      <c r="J42" s="57" t="s">
        <v>20</v>
      </c>
      <c r="K42" s="57" t="s">
        <v>21</v>
      </c>
      <c r="L42" s="58" t="s">
        <v>39</v>
      </c>
      <c r="M42" s="535"/>
      <c r="N42" s="509"/>
      <c r="O42" s="509"/>
      <c r="P42" s="543"/>
      <c r="Q42" s="511"/>
      <c r="R42" s="496"/>
      <c r="S42" s="495"/>
      <c r="T42" s="496"/>
      <c r="U42" s="495"/>
      <c r="V42" s="496"/>
      <c r="W42" s="507"/>
      <c r="X42" s="495"/>
      <c r="Y42" s="509"/>
      <c r="Z42" s="476"/>
      <c r="AA42" s="476"/>
      <c r="AB42" s="476"/>
      <c r="AC42" s="476"/>
      <c r="AD42" s="476"/>
      <c r="AE42" s="476"/>
      <c r="AF42" s="476"/>
      <c r="AG42" s="476"/>
      <c r="AH42" s="476"/>
      <c r="AI42" s="50"/>
      <c r="AJ42" s="476"/>
      <c r="AK42" s="476"/>
      <c r="AL42" s="476"/>
      <c r="AM42" s="476"/>
      <c r="AN42" s="476"/>
      <c r="AO42" s="476"/>
      <c r="AP42" s="476"/>
      <c r="AQ42" s="476"/>
    </row>
    <row r="43" spans="1:44" ht="27" customHeight="1" x14ac:dyDescent="0.2">
      <c r="B43" s="390"/>
      <c r="C43" s="554"/>
      <c r="D43" s="555"/>
      <c r="E43" s="215"/>
      <c r="F43" s="212"/>
      <c r="G43" s="215"/>
      <c r="H43" s="217"/>
      <c r="I43" s="51" t="s">
        <v>17</v>
      </c>
      <c r="J43" s="220"/>
      <c r="K43" s="220"/>
      <c r="L43" s="221"/>
      <c r="M43" s="222"/>
      <c r="N43" s="74" t="s">
        <v>72</v>
      </c>
      <c r="O43" s="226"/>
      <c r="P43" s="267"/>
      <c r="Q43" s="35">
        <f>Z43/100000000</f>
        <v>0</v>
      </c>
      <c r="R43" s="28">
        <f>AA43/10000000</f>
        <v>0</v>
      </c>
      <c r="S43" s="36">
        <f>AB43/1000000</f>
        <v>0</v>
      </c>
      <c r="T43" s="28">
        <f>AC43/100000</f>
        <v>0</v>
      </c>
      <c r="U43" s="36">
        <f>AD43/10000</f>
        <v>0</v>
      </c>
      <c r="V43" s="28">
        <f>AE43/1000</f>
        <v>0</v>
      </c>
      <c r="W43" s="37">
        <f>AF43/100</f>
        <v>0</v>
      </c>
      <c r="X43" s="36">
        <f>AG43/10</f>
        <v>0</v>
      </c>
      <c r="Y43" s="38">
        <f>AH43</f>
        <v>0</v>
      </c>
      <c r="Z43" s="28">
        <f t="shared" ref="Z43:Z57" si="0">ROUNDDOWN(P43,-8)</f>
        <v>0</v>
      </c>
      <c r="AA43" s="28">
        <f t="shared" ref="AA43:AA57" si="1">ROUNDDOWN(AJ43,-7)</f>
        <v>0</v>
      </c>
      <c r="AB43" s="28">
        <f t="shared" ref="AB43:AB57" si="2">ROUNDDOWN(AK43,-6)</f>
        <v>0</v>
      </c>
      <c r="AC43" s="28">
        <f t="shared" ref="AC43:AC57" si="3">ROUNDDOWN(AL43,-5)</f>
        <v>0</v>
      </c>
      <c r="AD43" s="28">
        <f t="shared" ref="AD43:AD57" si="4">ROUNDDOWN(AM43,-4)</f>
        <v>0</v>
      </c>
      <c r="AE43" s="28">
        <f t="shared" ref="AE43:AE57" si="5">ROUNDDOWN(AN43,-3)</f>
        <v>0</v>
      </c>
      <c r="AF43" s="28">
        <f t="shared" ref="AF43:AF57" si="6">ROUNDDOWN(AO43,-2)</f>
        <v>0</v>
      </c>
      <c r="AG43" s="28">
        <f t="shared" ref="AG43:AG57" si="7">ROUNDDOWN(AP43,-1)</f>
        <v>0</v>
      </c>
      <c r="AH43" s="28">
        <f t="shared" ref="AH43:AH57" si="8">ROUNDDOWN(AQ43,0)</f>
        <v>0</v>
      </c>
      <c r="AI43" s="28"/>
      <c r="AJ43" s="28">
        <f t="shared" ref="AJ43:AJ57" si="9">P43-Z43</f>
        <v>0</v>
      </c>
      <c r="AK43" s="21">
        <f t="shared" ref="AK43:AK57" si="10">AJ43-R43*10000000</f>
        <v>0</v>
      </c>
      <c r="AL43" s="21">
        <f t="shared" ref="AL43:AL57" si="11">AK43-S43*1000000</f>
        <v>0</v>
      </c>
      <c r="AM43" s="21">
        <f t="shared" ref="AM43:AM57" si="12">AL43-T43*100000</f>
        <v>0</v>
      </c>
      <c r="AN43" s="21">
        <f t="shared" ref="AN43:AN57" si="13">AM43-U43*10000</f>
        <v>0</v>
      </c>
      <c r="AO43" s="21">
        <f t="shared" ref="AO43:AO57" si="14">AN43-V43*1000</f>
        <v>0</v>
      </c>
      <c r="AP43" s="21">
        <f t="shared" ref="AP43:AP57" si="15">AO43-W43*100</f>
        <v>0</v>
      </c>
      <c r="AQ43" s="21">
        <f t="shared" ref="AQ43:AQ57" si="16">AP43-X43*10</f>
        <v>0</v>
      </c>
    </row>
    <row r="44" spans="1:44" ht="27" customHeight="1" x14ac:dyDescent="0.2">
      <c r="B44" s="390"/>
      <c r="C44" s="474"/>
      <c r="D44" s="501"/>
      <c r="E44" s="215"/>
      <c r="F44" s="212"/>
      <c r="G44" s="215"/>
      <c r="H44" s="217"/>
      <c r="I44" s="52" t="s">
        <v>17</v>
      </c>
      <c r="J44" s="223"/>
      <c r="K44" s="223"/>
      <c r="L44" s="224"/>
      <c r="M44" s="225"/>
      <c r="N44" s="75" t="s">
        <v>72</v>
      </c>
      <c r="O44" s="228"/>
      <c r="P44" s="227"/>
      <c r="Q44" s="44">
        <f t="shared" ref="Q44:Q57" si="17">Z44/100000000</f>
        <v>0</v>
      </c>
      <c r="R44" s="45">
        <f t="shared" ref="R44:R57" si="18">AA44/10000000</f>
        <v>0</v>
      </c>
      <c r="S44" s="46">
        <f t="shared" ref="S44:S57" si="19">AB44/1000000</f>
        <v>0</v>
      </c>
      <c r="T44" s="45">
        <f t="shared" ref="T44:T57" si="20">AC44/100000</f>
        <v>0</v>
      </c>
      <c r="U44" s="46">
        <f t="shared" ref="U44:U57" si="21">AD44/10000</f>
        <v>0</v>
      </c>
      <c r="V44" s="45">
        <f t="shared" ref="V44:V57" si="22">AE44/1000</f>
        <v>0</v>
      </c>
      <c r="W44" s="47">
        <f t="shared" ref="W44:W57" si="23">AF44/100</f>
        <v>0</v>
      </c>
      <c r="X44" s="46">
        <f t="shared" ref="X44:X57" si="24">AG44/10</f>
        <v>0</v>
      </c>
      <c r="Y44" s="48">
        <f t="shared" ref="Y44:Y57" si="25">AH44</f>
        <v>0</v>
      </c>
      <c r="Z44" s="28">
        <f t="shared" si="0"/>
        <v>0</v>
      </c>
      <c r="AA44" s="28">
        <f t="shared" si="1"/>
        <v>0</v>
      </c>
      <c r="AB44" s="28">
        <f t="shared" si="2"/>
        <v>0</v>
      </c>
      <c r="AC44" s="28">
        <f t="shared" si="3"/>
        <v>0</v>
      </c>
      <c r="AD44" s="28">
        <f t="shared" si="4"/>
        <v>0</v>
      </c>
      <c r="AE44" s="28">
        <f t="shared" si="5"/>
        <v>0</v>
      </c>
      <c r="AF44" s="28">
        <f t="shared" si="6"/>
        <v>0</v>
      </c>
      <c r="AG44" s="28">
        <f t="shared" si="7"/>
        <v>0</v>
      </c>
      <c r="AH44" s="28">
        <f t="shared" si="8"/>
        <v>0</v>
      </c>
      <c r="AI44" s="28"/>
      <c r="AJ44" s="28">
        <f t="shared" si="9"/>
        <v>0</v>
      </c>
      <c r="AK44" s="21">
        <f t="shared" si="10"/>
        <v>0</v>
      </c>
      <c r="AL44" s="21">
        <f t="shared" si="11"/>
        <v>0</v>
      </c>
      <c r="AM44" s="21">
        <f t="shared" si="12"/>
        <v>0</v>
      </c>
      <c r="AN44" s="21">
        <f t="shared" si="13"/>
        <v>0</v>
      </c>
      <c r="AO44" s="21">
        <f t="shared" si="14"/>
        <v>0</v>
      </c>
      <c r="AP44" s="21">
        <f t="shared" si="15"/>
        <v>0</v>
      </c>
      <c r="AQ44" s="21">
        <f t="shared" si="16"/>
        <v>0</v>
      </c>
    </row>
    <row r="45" spans="1:44" ht="27" customHeight="1" x14ac:dyDescent="0.2">
      <c r="B45" s="390"/>
      <c r="C45" s="474"/>
      <c r="D45" s="501"/>
      <c r="E45" s="215"/>
      <c r="F45" s="212"/>
      <c r="G45" s="215"/>
      <c r="H45" s="217"/>
      <c r="I45" s="51" t="s">
        <v>17</v>
      </c>
      <c r="J45" s="220"/>
      <c r="K45" s="220"/>
      <c r="L45" s="221"/>
      <c r="M45" s="222"/>
      <c r="N45" s="76" t="s">
        <v>72</v>
      </c>
      <c r="O45" s="226"/>
      <c r="P45" s="227"/>
      <c r="Q45" s="35">
        <f t="shared" si="17"/>
        <v>0</v>
      </c>
      <c r="R45" s="28">
        <f t="shared" si="18"/>
        <v>0</v>
      </c>
      <c r="S45" s="36">
        <f t="shared" si="19"/>
        <v>0</v>
      </c>
      <c r="T45" s="28">
        <f t="shared" si="20"/>
        <v>0</v>
      </c>
      <c r="U45" s="36">
        <f t="shared" si="21"/>
        <v>0</v>
      </c>
      <c r="V45" s="28">
        <f t="shared" si="22"/>
        <v>0</v>
      </c>
      <c r="W45" s="37">
        <f t="shared" si="23"/>
        <v>0</v>
      </c>
      <c r="X45" s="36">
        <f t="shared" si="24"/>
        <v>0</v>
      </c>
      <c r="Y45" s="38">
        <f t="shared" si="25"/>
        <v>0</v>
      </c>
      <c r="Z45" s="28">
        <f t="shared" si="0"/>
        <v>0</v>
      </c>
      <c r="AA45" s="28">
        <f t="shared" si="1"/>
        <v>0</v>
      </c>
      <c r="AB45" s="28">
        <f t="shared" si="2"/>
        <v>0</v>
      </c>
      <c r="AC45" s="28">
        <f t="shared" si="3"/>
        <v>0</v>
      </c>
      <c r="AD45" s="28">
        <f t="shared" si="4"/>
        <v>0</v>
      </c>
      <c r="AE45" s="28">
        <f t="shared" si="5"/>
        <v>0</v>
      </c>
      <c r="AF45" s="28">
        <f t="shared" si="6"/>
        <v>0</v>
      </c>
      <c r="AG45" s="28">
        <f t="shared" si="7"/>
        <v>0</v>
      </c>
      <c r="AH45" s="28">
        <f t="shared" si="8"/>
        <v>0</v>
      </c>
      <c r="AI45" s="28"/>
      <c r="AJ45" s="28">
        <f t="shared" si="9"/>
        <v>0</v>
      </c>
      <c r="AK45" s="21">
        <f t="shared" si="10"/>
        <v>0</v>
      </c>
      <c r="AL45" s="21">
        <f t="shared" si="11"/>
        <v>0</v>
      </c>
      <c r="AM45" s="21">
        <f t="shared" si="12"/>
        <v>0</v>
      </c>
      <c r="AN45" s="21">
        <f t="shared" si="13"/>
        <v>0</v>
      </c>
      <c r="AO45" s="21">
        <f t="shared" si="14"/>
        <v>0</v>
      </c>
      <c r="AP45" s="21">
        <f t="shared" si="15"/>
        <v>0</v>
      </c>
      <c r="AQ45" s="21">
        <f t="shared" si="16"/>
        <v>0</v>
      </c>
    </row>
    <row r="46" spans="1:44" ht="27" customHeight="1" x14ac:dyDescent="0.2">
      <c r="B46" s="390"/>
      <c r="C46" s="474"/>
      <c r="D46" s="501"/>
      <c r="E46" s="213"/>
      <c r="F46" s="208"/>
      <c r="G46" s="213"/>
      <c r="H46" s="217"/>
      <c r="I46" s="52" t="s">
        <v>17</v>
      </c>
      <c r="J46" s="223"/>
      <c r="K46" s="223"/>
      <c r="L46" s="224"/>
      <c r="M46" s="225"/>
      <c r="N46" s="75" t="s">
        <v>72</v>
      </c>
      <c r="O46" s="228"/>
      <c r="P46" s="227"/>
      <c r="Q46" s="39">
        <f t="shared" si="17"/>
        <v>0</v>
      </c>
      <c r="R46" s="40">
        <f t="shared" si="18"/>
        <v>0</v>
      </c>
      <c r="S46" s="41">
        <f t="shared" si="19"/>
        <v>0</v>
      </c>
      <c r="T46" s="40">
        <f t="shared" si="20"/>
        <v>0</v>
      </c>
      <c r="U46" s="41">
        <f t="shared" si="21"/>
        <v>0</v>
      </c>
      <c r="V46" s="40">
        <f t="shared" si="22"/>
        <v>0</v>
      </c>
      <c r="W46" s="42">
        <f t="shared" si="23"/>
        <v>0</v>
      </c>
      <c r="X46" s="41">
        <f t="shared" si="24"/>
        <v>0</v>
      </c>
      <c r="Y46" s="43">
        <f t="shared" si="25"/>
        <v>0</v>
      </c>
      <c r="Z46" s="28">
        <f t="shared" si="0"/>
        <v>0</v>
      </c>
      <c r="AA46" s="28">
        <f t="shared" si="1"/>
        <v>0</v>
      </c>
      <c r="AB46" s="28">
        <f t="shared" si="2"/>
        <v>0</v>
      </c>
      <c r="AC46" s="28">
        <f t="shared" si="3"/>
        <v>0</v>
      </c>
      <c r="AD46" s="28">
        <f t="shared" si="4"/>
        <v>0</v>
      </c>
      <c r="AE46" s="28">
        <f t="shared" si="5"/>
        <v>0</v>
      </c>
      <c r="AF46" s="28">
        <f t="shared" si="6"/>
        <v>0</v>
      </c>
      <c r="AG46" s="28">
        <f t="shared" si="7"/>
        <v>0</v>
      </c>
      <c r="AH46" s="28">
        <f t="shared" si="8"/>
        <v>0</v>
      </c>
      <c r="AI46" s="28"/>
      <c r="AJ46" s="28">
        <f t="shared" si="9"/>
        <v>0</v>
      </c>
      <c r="AK46" s="21">
        <f t="shared" si="10"/>
        <v>0</v>
      </c>
      <c r="AL46" s="21">
        <f t="shared" si="11"/>
        <v>0</v>
      </c>
      <c r="AM46" s="21">
        <f t="shared" si="12"/>
        <v>0</v>
      </c>
      <c r="AN46" s="21">
        <f t="shared" si="13"/>
        <v>0</v>
      </c>
      <c r="AO46" s="21">
        <f t="shared" si="14"/>
        <v>0</v>
      </c>
      <c r="AP46" s="21">
        <f t="shared" si="15"/>
        <v>0</v>
      </c>
      <c r="AQ46" s="21">
        <f t="shared" si="16"/>
        <v>0</v>
      </c>
    </row>
    <row r="47" spans="1:44" ht="27" customHeight="1" x14ac:dyDescent="0.2">
      <c r="B47" s="390"/>
      <c r="C47" s="474"/>
      <c r="D47" s="501"/>
      <c r="E47" s="215"/>
      <c r="F47" s="212"/>
      <c r="G47" s="215"/>
      <c r="H47" s="217"/>
      <c r="I47" s="51" t="s">
        <v>17</v>
      </c>
      <c r="J47" s="220"/>
      <c r="K47" s="220"/>
      <c r="L47" s="221"/>
      <c r="M47" s="222"/>
      <c r="N47" s="76" t="s">
        <v>72</v>
      </c>
      <c r="O47" s="226"/>
      <c r="P47" s="227"/>
      <c r="Q47" s="44">
        <f t="shared" si="17"/>
        <v>0</v>
      </c>
      <c r="R47" s="45">
        <f t="shared" si="18"/>
        <v>0</v>
      </c>
      <c r="S47" s="46">
        <f t="shared" si="19"/>
        <v>0</v>
      </c>
      <c r="T47" s="45">
        <f t="shared" si="20"/>
        <v>0</v>
      </c>
      <c r="U47" s="46">
        <f t="shared" si="21"/>
        <v>0</v>
      </c>
      <c r="V47" s="45">
        <f t="shared" si="22"/>
        <v>0</v>
      </c>
      <c r="W47" s="47">
        <f t="shared" si="23"/>
        <v>0</v>
      </c>
      <c r="X47" s="46">
        <f t="shared" si="24"/>
        <v>0</v>
      </c>
      <c r="Y47" s="48">
        <f t="shared" si="25"/>
        <v>0</v>
      </c>
      <c r="Z47" s="28">
        <f t="shared" si="0"/>
        <v>0</v>
      </c>
      <c r="AA47" s="28">
        <f t="shared" si="1"/>
        <v>0</v>
      </c>
      <c r="AB47" s="28">
        <f t="shared" si="2"/>
        <v>0</v>
      </c>
      <c r="AC47" s="28">
        <f t="shared" si="3"/>
        <v>0</v>
      </c>
      <c r="AD47" s="28">
        <f t="shared" si="4"/>
        <v>0</v>
      </c>
      <c r="AE47" s="28">
        <f t="shared" si="5"/>
        <v>0</v>
      </c>
      <c r="AF47" s="28">
        <f t="shared" si="6"/>
        <v>0</v>
      </c>
      <c r="AG47" s="28">
        <f t="shared" si="7"/>
        <v>0</v>
      </c>
      <c r="AH47" s="28">
        <f t="shared" si="8"/>
        <v>0</v>
      </c>
      <c r="AI47" s="28"/>
      <c r="AJ47" s="28">
        <f t="shared" si="9"/>
        <v>0</v>
      </c>
      <c r="AK47" s="21">
        <f t="shared" si="10"/>
        <v>0</v>
      </c>
      <c r="AL47" s="21">
        <f t="shared" si="11"/>
        <v>0</v>
      </c>
      <c r="AM47" s="21">
        <f t="shared" si="12"/>
        <v>0</v>
      </c>
      <c r="AN47" s="21">
        <f t="shared" si="13"/>
        <v>0</v>
      </c>
      <c r="AO47" s="21">
        <f t="shared" si="14"/>
        <v>0</v>
      </c>
      <c r="AP47" s="21">
        <f t="shared" si="15"/>
        <v>0</v>
      </c>
      <c r="AQ47" s="21">
        <f t="shared" si="16"/>
        <v>0</v>
      </c>
    </row>
    <row r="48" spans="1:44" ht="27" customHeight="1" x14ac:dyDescent="0.2">
      <c r="B48" s="390"/>
      <c r="C48" s="474"/>
      <c r="D48" s="501"/>
      <c r="E48" s="215"/>
      <c r="F48" s="212"/>
      <c r="G48" s="215"/>
      <c r="H48" s="217"/>
      <c r="I48" s="52" t="s">
        <v>17</v>
      </c>
      <c r="J48" s="223"/>
      <c r="K48" s="223"/>
      <c r="L48" s="224"/>
      <c r="M48" s="225"/>
      <c r="N48" s="75" t="s">
        <v>72</v>
      </c>
      <c r="O48" s="228"/>
      <c r="P48" s="227"/>
      <c r="Q48" s="30">
        <f t="shared" si="17"/>
        <v>0</v>
      </c>
      <c r="R48" s="31">
        <f t="shared" si="18"/>
        <v>0</v>
      </c>
      <c r="S48" s="32">
        <f t="shared" si="19"/>
        <v>0</v>
      </c>
      <c r="T48" s="31">
        <f t="shared" si="20"/>
        <v>0</v>
      </c>
      <c r="U48" s="32">
        <f t="shared" si="21"/>
        <v>0</v>
      </c>
      <c r="V48" s="31">
        <f t="shared" si="22"/>
        <v>0</v>
      </c>
      <c r="W48" s="33">
        <f t="shared" si="23"/>
        <v>0</v>
      </c>
      <c r="X48" s="32">
        <f t="shared" si="24"/>
        <v>0</v>
      </c>
      <c r="Y48" s="34">
        <f t="shared" si="25"/>
        <v>0</v>
      </c>
      <c r="Z48" s="28">
        <f t="shared" si="0"/>
        <v>0</v>
      </c>
      <c r="AA48" s="28">
        <f t="shared" si="1"/>
        <v>0</v>
      </c>
      <c r="AB48" s="28">
        <f t="shared" si="2"/>
        <v>0</v>
      </c>
      <c r="AC48" s="28">
        <f t="shared" si="3"/>
        <v>0</v>
      </c>
      <c r="AD48" s="28">
        <f t="shared" si="4"/>
        <v>0</v>
      </c>
      <c r="AE48" s="28">
        <f t="shared" si="5"/>
        <v>0</v>
      </c>
      <c r="AF48" s="28">
        <f t="shared" si="6"/>
        <v>0</v>
      </c>
      <c r="AG48" s="28">
        <f t="shared" si="7"/>
        <v>0</v>
      </c>
      <c r="AH48" s="28">
        <f t="shared" si="8"/>
        <v>0</v>
      </c>
      <c r="AI48" s="28"/>
      <c r="AJ48" s="28">
        <f t="shared" si="9"/>
        <v>0</v>
      </c>
      <c r="AK48" s="21">
        <f t="shared" si="10"/>
        <v>0</v>
      </c>
      <c r="AL48" s="21">
        <f t="shared" si="11"/>
        <v>0</v>
      </c>
      <c r="AM48" s="21">
        <f t="shared" si="12"/>
        <v>0</v>
      </c>
      <c r="AN48" s="21">
        <f t="shared" si="13"/>
        <v>0</v>
      </c>
      <c r="AO48" s="21">
        <f t="shared" si="14"/>
        <v>0</v>
      </c>
      <c r="AP48" s="21">
        <f t="shared" si="15"/>
        <v>0</v>
      </c>
      <c r="AQ48" s="21">
        <f t="shared" si="16"/>
        <v>0</v>
      </c>
    </row>
    <row r="49" spans="2:47" ht="27" customHeight="1" x14ac:dyDescent="0.2">
      <c r="B49" s="390"/>
      <c r="C49" s="474"/>
      <c r="D49" s="501"/>
      <c r="E49" s="215"/>
      <c r="F49" s="212"/>
      <c r="G49" s="215"/>
      <c r="H49" s="217"/>
      <c r="I49" s="51" t="s">
        <v>17</v>
      </c>
      <c r="J49" s="220"/>
      <c r="K49" s="220"/>
      <c r="L49" s="221"/>
      <c r="M49" s="222"/>
      <c r="N49" s="76" t="s">
        <v>72</v>
      </c>
      <c r="O49" s="226"/>
      <c r="P49" s="227"/>
      <c r="Q49" s="35">
        <f t="shared" si="17"/>
        <v>0</v>
      </c>
      <c r="R49" s="28">
        <f t="shared" si="18"/>
        <v>0</v>
      </c>
      <c r="S49" s="36">
        <f t="shared" si="19"/>
        <v>0</v>
      </c>
      <c r="T49" s="28">
        <f t="shared" si="20"/>
        <v>0</v>
      </c>
      <c r="U49" s="36">
        <f t="shared" si="21"/>
        <v>0</v>
      </c>
      <c r="V49" s="28">
        <f t="shared" si="22"/>
        <v>0</v>
      </c>
      <c r="W49" s="37">
        <f t="shared" si="23"/>
        <v>0</v>
      </c>
      <c r="X49" s="36">
        <f t="shared" si="24"/>
        <v>0</v>
      </c>
      <c r="Y49" s="38">
        <f t="shared" si="25"/>
        <v>0</v>
      </c>
      <c r="Z49" s="28">
        <f t="shared" si="0"/>
        <v>0</v>
      </c>
      <c r="AA49" s="28">
        <f t="shared" si="1"/>
        <v>0</v>
      </c>
      <c r="AB49" s="28">
        <f t="shared" si="2"/>
        <v>0</v>
      </c>
      <c r="AC49" s="28">
        <f t="shared" si="3"/>
        <v>0</v>
      </c>
      <c r="AD49" s="28">
        <f t="shared" si="4"/>
        <v>0</v>
      </c>
      <c r="AE49" s="28">
        <f t="shared" si="5"/>
        <v>0</v>
      </c>
      <c r="AF49" s="28">
        <f t="shared" si="6"/>
        <v>0</v>
      </c>
      <c r="AG49" s="28">
        <f t="shared" si="7"/>
        <v>0</v>
      </c>
      <c r="AH49" s="28">
        <f t="shared" si="8"/>
        <v>0</v>
      </c>
      <c r="AI49" s="28"/>
      <c r="AJ49" s="28">
        <f t="shared" si="9"/>
        <v>0</v>
      </c>
      <c r="AK49" s="21">
        <f t="shared" si="10"/>
        <v>0</v>
      </c>
      <c r="AL49" s="21">
        <f t="shared" si="11"/>
        <v>0</v>
      </c>
      <c r="AM49" s="21">
        <f t="shared" si="12"/>
        <v>0</v>
      </c>
      <c r="AN49" s="21">
        <f t="shared" si="13"/>
        <v>0</v>
      </c>
      <c r="AO49" s="21">
        <f t="shared" si="14"/>
        <v>0</v>
      </c>
      <c r="AP49" s="21">
        <f t="shared" si="15"/>
        <v>0</v>
      </c>
      <c r="AQ49" s="21">
        <f t="shared" si="16"/>
        <v>0</v>
      </c>
    </row>
    <row r="50" spans="2:47" ht="27" customHeight="1" x14ac:dyDescent="0.2">
      <c r="B50" s="390"/>
      <c r="C50" s="474"/>
      <c r="D50" s="501"/>
      <c r="E50" s="215"/>
      <c r="F50" s="212"/>
      <c r="G50" s="215"/>
      <c r="H50" s="217"/>
      <c r="I50" s="52" t="s">
        <v>17</v>
      </c>
      <c r="J50" s="223"/>
      <c r="K50" s="223"/>
      <c r="L50" s="224"/>
      <c r="M50" s="225"/>
      <c r="N50" s="75" t="s">
        <v>72</v>
      </c>
      <c r="O50" s="228"/>
      <c r="P50" s="227"/>
      <c r="Q50" s="39">
        <f t="shared" si="17"/>
        <v>0</v>
      </c>
      <c r="R50" s="40">
        <f t="shared" si="18"/>
        <v>0</v>
      </c>
      <c r="S50" s="41">
        <f t="shared" si="19"/>
        <v>0</v>
      </c>
      <c r="T50" s="40">
        <f t="shared" si="20"/>
        <v>0</v>
      </c>
      <c r="U50" s="41">
        <f t="shared" si="21"/>
        <v>0</v>
      </c>
      <c r="V50" s="40">
        <f t="shared" si="22"/>
        <v>0</v>
      </c>
      <c r="W50" s="42">
        <f t="shared" si="23"/>
        <v>0</v>
      </c>
      <c r="X50" s="41">
        <f t="shared" si="24"/>
        <v>0</v>
      </c>
      <c r="Y50" s="43">
        <f t="shared" si="25"/>
        <v>0</v>
      </c>
      <c r="Z50" s="28">
        <f t="shared" si="0"/>
        <v>0</v>
      </c>
      <c r="AA50" s="28">
        <f t="shared" si="1"/>
        <v>0</v>
      </c>
      <c r="AB50" s="28">
        <f t="shared" si="2"/>
        <v>0</v>
      </c>
      <c r="AC50" s="28">
        <f t="shared" si="3"/>
        <v>0</v>
      </c>
      <c r="AD50" s="28">
        <f t="shared" si="4"/>
        <v>0</v>
      </c>
      <c r="AE50" s="28">
        <f t="shared" si="5"/>
        <v>0</v>
      </c>
      <c r="AF50" s="28">
        <f t="shared" si="6"/>
        <v>0</v>
      </c>
      <c r="AG50" s="28">
        <f t="shared" si="7"/>
        <v>0</v>
      </c>
      <c r="AH50" s="28">
        <f t="shared" si="8"/>
        <v>0</v>
      </c>
      <c r="AI50" s="28"/>
      <c r="AJ50" s="28">
        <f t="shared" si="9"/>
        <v>0</v>
      </c>
      <c r="AK50" s="21">
        <f t="shared" si="10"/>
        <v>0</v>
      </c>
      <c r="AL50" s="21">
        <f t="shared" si="11"/>
        <v>0</v>
      </c>
      <c r="AM50" s="21">
        <f t="shared" si="12"/>
        <v>0</v>
      </c>
      <c r="AN50" s="21">
        <f t="shared" si="13"/>
        <v>0</v>
      </c>
      <c r="AO50" s="21">
        <f t="shared" si="14"/>
        <v>0</v>
      </c>
      <c r="AP50" s="21">
        <f t="shared" si="15"/>
        <v>0</v>
      </c>
      <c r="AQ50" s="21">
        <f t="shared" si="16"/>
        <v>0</v>
      </c>
    </row>
    <row r="51" spans="2:47" ht="27" customHeight="1" x14ac:dyDescent="0.2">
      <c r="B51" s="390"/>
      <c r="C51" s="474"/>
      <c r="D51" s="501"/>
      <c r="E51" s="215"/>
      <c r="F51" s="212"/>
      <c r="G51" s="215"/>
      <c r="H51" s="217"/>
      <c r="I51" s="51" t="s">
        <v>17</v>
      </c>
      <c r="J51" s="220"/>
      <c r="K51" s="220"/>
      <c r="L51" s="221"/>
      <c r="M51" s="222"/>
      <c r="N51" s="76" t="s">
        <v>72</v>
      </c>
      <c r="O51" s="226"/>
      <c r="P51" s="227"/>
      <c r="Q51" s="44">
        <f t="shared" si="17"/>
        <v>0</v>
      </c>
      <c r="R51" s="45">
        <f t="shared" si="18"/>
        <v>0</v>
      </c>
      <c r="S51" s="46">
        <f t="shared" si="19"/>
        <v>0</v>
      </c>
      <c r="T51" s="45">
        <f t="shared" si="20"/>
        <v>0</v>
      </c>
      <c r="U51" s="46">
        <f t="shared" si="21"/>
        <v>0</v>
      </c>
      <c r="V51" s="45">
        <f t="shared" si="22"/>
        <v>0</v>
      </c>
      <c r="W51" s="47">
        <f t="shared" si="23"/>
        <v>0</v>
      </c>
      <c r="X51" s="46">
        <f t="shared" si="24"/>
        <v>0</v>
      </c>
      <c r="Y51" s="48">
        <f t="shared" si="25"/>
        <v>0</v>
      </c>
      <c r="Z51" s="28">
        <f t="shared" si="0"/>
        <v>0</v>
      </c>
      <c r="AA51" s="28">
        <f t="shared" si="1"/>
        <v>0</v>
      </c>
      <c r="AB51" s="28">
        <f t="shared" si="2"/>
        <v>0</v>
      </c>
      <c r="AC51" s="28">
        <f t="shared" si="3"/>
        <v>0</v>
      </c>
      <c r="AD51" s="28">
        <f t="shared" si="4"/>
        <v>0</v>
      </c>
      <c r="AE51" s="28">
        <f t="shared" si="5"/>
        <v>0</v>
      </c>
      <c r="AF51" s="28">
        <f t="shared" si="6"/>
        <v>0</v>
      </c>
      <c r="AG51" s="28">
        <f t="shared" si="7"/>
        <v>0</v>
      </c>
      <c r="AH51" s="28">
        <f t="shared" si="8"/>
        <v>0</v>
      </c>
      <c r="AI51" s="28"/>
      <c r="AJ51" s="28">
        <f t="shared" si="9"/>
        <v>0</v>
      </c>
      <c r="AK51" s="21">
        <f t="shared" si="10"/>
        <v>0</v>
      </c>
      <c r="AL51" s="21">
        <f t="shared" si="11"/>
        <v>0</v>
      </c>
      <c r="AM51" s="21">
        <f t="shared" si="12"/>
        <v>0</v>
      </c>
      <c r="AN51" s="21">
        <f t="shared" si="13"/>
        <v>0</v>
      </c>
      <c r="AO51" s="21">
        <f t="shared" si="14"/>
        <v>0</v>
      </c>
      <c r="AP51" s="21">
        <f t="shared" si="15"/>
        <v>0</v>
      </c>
      <c r="AQ51" s="21">
        <f t="shared" si="16"/>
        <v>0</v>
      </c>
    </row>
    <row r="52" spans="2:47" ht="27" customHeight="1" x14ac:dyDescent="0.2">
      <c r="B52" s="390"/>
      <c r="C52" s="474"/>
      <c r="D52" s="501"/>
      <c r="E52" s="215"/>
      <c r="F52" s="212"/>
      <c r="G52" s="215"/>
      <c r="H52" s="217"/>
      <c r="I52" s="52" t="s">
        <v>17</v>
      </c>
      <c r="J52" s="223"/>
      <c r="K52" s="223"/>
      <c r="L52" s="224"/>
      <c r="M52" s="225"/>
      <c r="N52" s="75" t="s">
        <v>72</v>
      </c>
      <c r="O52" s="228"/>
      <c r="P52" s="227"/>
      <c r="Q52" s="30">
        <f t="shared" si="17"/>
        <v>0</v>
      </c>
      <c r="R52" s="31">
        <f t="shared" si="18"/>
        <v>0</v>
      </c>
      <c r="S52" s="32">
        <f t="shared" si="19"/>
        <v>0</v>
      </c>
      <c r="T52" s="31">
        <f t="shared" si="20"/>
        <v>0</v>
      </c>
      <c r="U52" s="32">
        <f t="shared" si="21"/>
        <v>0</v>
      </c>
      <c r="V52" s="31">
        <f t="shared" si="22"/>
        <v>0</v>
      </c>
      <c r="W52" s="33">
        <f t="shared" si="23"/>
        <v>0</v>
      </c>
      <c r="X52" s="32">
        <f t="shared" si="24"/>
        <v>0</v>
      </c>
      <c r="Y52" s="34">
        <f t="shared" si="25"/>
        <v>0</v>
      </c>
      <c r="Z52" s="28">
        <f t="shared" si="0"/>
        <v>0</v>
      </c>
      <c r="AA52" s="28">
        <f t="shared" si="1"/>
        <v>0</v>
      </c>
      <c r="AB52" s="28">
        <f t="shared" si="2"/>
        <v>0</v>
      </c>
      <c r="AC52" s="28">
        <f t="shared" si="3"/>
        <v>0</v>
      </c>
      <c r="AD52" s="28">
        <f t="shared" si="4"/>
        <v>0</v>
      </c>
      <c r="AE52" s="28">
        <f t="shared" si="5"/>
        <v>0</v>
      </c>
      <c r="AF52" s="28">
        <f t="shared" si="6"/>
        <v>0</v>
      </c>
      <c r="AG52" s="28">
        <f t="shared" si="7"/>
        <v>0</v>
      </c>
      <c r="AH52" s="28">
        <f t="shared" si="8"/>
        <v>0</v>
      </c>
      <c r="AI52" s="28"/>
      <c r="AJ52" s="28">
        <f t="shared" si="9"/>
        <v>0</v>
      </c>
      <c r="AK52" s="21">
        <f t="shared" si="10"/>
        <v>0</v>
      </c>
      <c r="AL52" s="21">
        <f t="shared" si="11"/>
        <v>0</v>
      </c>
      <c r="AM52" s="21">
        <f t="shared" si="12"/>
        <v>0</v>
      </c>
      <c r="AN52" s="21">
        <f t="shared" si="13"/>
        <v>0</v>
      </c>
      <c r="AO52" s="21">
        <f t="shared" si="14"/>
        <v>0</v>
      </c>
      <c r="AP52" s="21">
        <f t="shared" si="15"/>
        <v>0</v>
      </c>
      <c r="AQ52" s="21">
        <f t="shared" si="16"/>
        <v>0</v>
      </c>
    </row>
    <row r="53" spans="2:47" ht="27" customHeight="1" x14ac:dyDescent="0.2">
      <c r="B53" s="390"/>
      <c r="C53" s="474"/>
      <c r="D53" s="501"/>
      <c r="E53" s="215"/>
      <c r="F53" s="212"/>
      <c r="G53" s="215"/>
      <c r="H53" s="217"/>
      <c r="I53" s="51" t="s">
        <v>17</v>
      </c>
      <c r="J53" s="220"/>
      <c r="K53" s="220"/>
      <c r="L53" s="221"/>
      <c r="M53" s="222"/>
      <c r="N53" s="76" t="s">
        <v>72</v>
      </c>
      <c r="O53" s="226"/>
      <c r="P53" s="227"/>
      <c r="Q53" s="35">
        <f t="shared" si="17"/>
        <v>0</v>
      </c>
      <c r="R53" s="28">
        <f t="shared" si="18"/>
        <v>0</v>
      </c>
      <c r="S53" s="36">
        <f t="shared" si="19"/>
        <v>0</v>
      </c>
      <c r="T53" s="28">
        <f t="shared" si="20"/>
        <v>0</v>
      </c>
      <c r="U53" s="36">
        <f t="shared" si="21"/>
        <v>0</v>
      </c>
      <c r="V53" s="28">
        <f t="shared" si="22"/>
        <v>0</v>
      </c>
      <c r="W53" s="37">
        <f t="shared" si="23"/>
        <v>0</v>
      </c>
      <c r="X53" s="36">
        <f t="shared" si="24"/>
        <v>0</v>
      </c>
      <c r="Y53" s="38">
        <f t="shared" si="25"/>
        <v>0</v>
      </c>
      <c r="Z53" s="28">
        <f t="shared" si="0"/>
        <v>0</v>
      </c>
      <c r="AA53" s="28">
        <f t="shared" si="1"/>
        <v>0</v>
      </c>
      <c r="AB53" s="28">
        <f t="shared" si="2"/>
        <v>0</v>
      </c>
      <c r="AC53" s="28">
        <f t="shared" si="3"/>
        <v>0</v>
      </c>
      <c r="AD53" s="28">
        <f t="shared" si="4"/>
        <v>0</v>
      </c>
      <c r="AE53" s="28">
        <f t="shared" si="5"/>
        <v>0</v>
      </c>
      <c r="AF53" s="28">
        <f t="shared" si="6"/>
        <v>0</v>
      </c>
      <c r="AG53" s="28">
        <f t="shared" si="7"/>
        <v>0</v>
      </c>
      <c r="AH53" s="28">
        <f t="shared" si="8"/>
        <v>0</v>
      </c>
      <c r="AI53" s="28"/>
      <c r="AJ53" s="28">
        <f t="shared" si="9"/>
        <v>0</v>
      </c>
      <c r="AK53" s="21">
        <f t="shared" si="10"/>
        <v>0</v>
      </c>
      <c r="AL53" s="21">
        <f t="shared" si="11"/>
        <v>0</v>
      </c>
      <c r="AM53" s="21">
        <f t="shared" si="12"/>
        <v>0</v>
      </c>
      <c r="AN53" s="21">
        <f t="shared" si="13"/>
        <v>0</v>
      </c>
      <c r="AO53" s="21">
        <f t="shared" si="14"/>
        <v>0</v>
      </c>
      <c r="AP53" s="21">
        <f t="shared" si="15"/>
        <v>0</v>
      </c>
      <c r="AQ53" s="21">
        <f t="shared" si="16"/>
        <v>0</v>
      </c>
    </row>
    <row r="54" spans="2:47" ht="27" customHeight="1" x14ac:dyDescent="0.2">
      <c r="B54" s="390"/>
      <c r="C54" s="474"/>
      <c r="D54" s="501"/>
      <c r="E54" s="215"/>
      <c r="F54" s="212"/>
      <c r="G54" s="215"/>
      <c r="H54" s="217"/>
      <c r="I54" s="52" t="s">
        <v>17</v>
      </c>
      <c r="J54" s="223"/>
      <c r="K54" s="223"/>
      <c r="L54" s="224"/>
      <c r="M54" s="225"/>
      <c r="N54" s="75" t="s">
        <v>72</v>
      </c>
      <c r="O54" s="228"/>
      <c r="P54" s="227"/>
      <c r="Q54" s="39">
        <f t="shared" si="17"/>
        <v>0</v>
      </c>
      <c r="R54" s="40">
        <f t="shared" si="18"/>
        <v>0</v>
      </c>
      <c r="S54" s="41">
        <f t="shared" si="19"/>
        <v>0</v>
      </c>
      <c r="T54" s="40">
        <f t="shared" si="20"/>
        <v>0</v>
      </c>
      <c r="U54" s="41">
        <f t="shared" si="21"/>
        <v>0</v>
      </c>
      <c r="V54" s="40">
        <f t="shared" si="22"/>
        <v>0</v>
      </c>
      <c r="W54" s="42">
        <f t="shared" si="23"/>
        <v>0</v>
      </c>
      <c r="X54" s="41">
        <f t="shared" si="24"/>
        <v>0</v>
      </c>
      <c r="Y54" s="43">
        <f t="shared" si="25"/>
        <v>0</v>
      </c>
      <c r="Z54" s="28">
        <f t="shared" si="0"/>
        <v>0</v>
      </c>
      <c r="AA54" s="28">
        <f t="shared" si="1"/>
        <v>0</v>
      </c>
      <c r="AB54" s="28">
        <f t="shared" si="2"/>
        <v>0</v>
      </c>
      <c r="AC54" s="28">
        <f t="shared" si="3"/>
        <v>0</v>
      </c>
      <c r="AD54" s="28">
        <f t="shared" si="4"/>
        <v>0</v>
      </c>
      <c r="AE54" s="28">
        <f t="shared" si="5"/>
        <v>0</v>
      </c>
      <c r="AF54" s="28">
        <f t="shared" si="6"/>
        <v>0</v>
      </c>
      <c r="AG54" s="28">
        <f t="shared" si="7"/>
        <v>0</v>
      </c>
      <c r="AH54" s="28">
        <f t="shared" si="8"/>
        <v>0</v>
      </c>
      <c r="AI54" s="28"/>
      <c r="AJ54" s="28">
        <f t="shared" si="9"/>
        <v>0</v>
      </c>
      <c r="AK54" s="21">
        <f t="shared" si="10"/>
        <v>0</v>
      </c>
      <c r="AL54" s="21">
        <f t="shared" si="11"/>
        <v>0</v>
      </c>
      <c r="AM54" s="21">
        <f t="shared" si="12"/>
        <v>0</v>
      </c>
      <c r="AN54" s="21">
        <f t="shared" si="13"/>
        <v>0</v>
      </c>
      <c r="AO54" s="21">
        <f t="shared" si="14"/>
        <v>0</v>
      </c>
      <c r="AP54" s="21">
        <f t="shared" si="15"/>
        <v>0</v>
      </c>
      <c r="AQ54" s="21">
        <f t="shared" si="16"/>
        <v>0</v>
      </c>
    </row>
    <row r="55" spans="2:47" ht="27" customHeight="1" x14ac:dyDescent="0.2">
      <c r="B55" s="390"/>
      <c r="C55" s="474"/>
      <c r="D55" s="501"/>
      <c r="E55" s="215"/>
      <c r="F55" s="212"/>
      <c r="G55" s="215"/>
      <c r="H55" s="217"/>
      <c r="I55" s="51" t="s">
        <v>17</v>
      </c>
      <c r="J55" s="220"/>
      <c r="K55" s="220"/>
      <c r="L55" s="221"/>
      <c r="M55" s="222"/>
      <c r="N55" s="76" t="s">
        <v>72</v>
      </c>
      <c r="O55" s="226"/>
      <c r="P55" s="227"/>
      <c r="Q55" s="44">
        <f t="shared" si="17"/>
        <v>0</v>
      </c>
      <c r="R55" s="45">
        <f t="shared" si="18"/>
        <v>0</v>
      </c>
      <c r="S55" s="46">
        <f t="shared" si="19"/>
        <v>0</v>
      </c>
      <c r="T55" s="45">
        <f t="shared" si="20"/>
        <v>0</v>
      </c>
      <c r="U55" s="46">
        <f t="shared" si="21"/>
        <v>0</v>
      </c>
      <c r="V55" s="45">
        <f t="shared" si="22"/>
        <v>0</v>
      </c>
      <c r="W55" s="47">
        <f t="shared" si="23"/>
        <v>0</v>
      </c>
      <c r="X55" s="46">
        <f t="shared" si="24"/>
        <v>0</v>
      </c>
      <c r="Y55" s="48">
        <f t="shared" si="25"/>
        <v>0</v>
      </c>
      <c r="Z55" s="28">
        <f t="shared" si="0"/>
        <v>0</v>
      </c>
      <c r="AA55" s="28">
        <f t="shared" si="1"/>
        <v>0</v>
      </c>
      <c r="AB55" s="28">
        <f t="shared" si="2"/>
        <v>0</v>
      </c>
      <c r="AC55" s="28">
        <f t="shared" si="3"/>
        <v>0</v>
      </c>
      <c r="AD55" s="28">
        <f t="shared" si="4"/>
        <v>0</v>
      </c>
      <c r="AE55" s="28">
        <f t="shared" si="5"/>
        <v>0</v>
      </c>
      <c r="AF55" s="28">
        <f t="shared" si="6"/>
        <v>0</v>
      </c>
      <c r="AG55" s="28">
        <f t="shared" si="7"/>
        <v>0</v>
      </c>
      <c r="AH55" s="28">
        <f t="shared" si="8"/>
        <v>0</v>
      </c>
      <c r="AI55" s="28"/>
      <c r="AJ55" s="28">
        <f t="shared" si="9"/>
        <v>0</v>
      </c>
      <c r="AK55" s="21">
        <f t="shared" si="10"/>
        <v>0</v>
      </c>
      <c r="AL55" s="21">
        <f t="shared" si="11"/>
        <v>0</v>
      </c>
      <c r="AM55" s="21">
        <f t="shared" si="12"/>
        <v>0</v>
      </c>
      <c r="AN55" s="21">
        <f t="shared" si="13"/>
        <v>0</v>
      </c>
      <c r="AO55" s="21">
        <f t="shared" si="14"/>
        <v>0</v>
      </c>
      <c r="AP55" s="21">
        <f t="shared" si="15"/>
        <v>0</v>
      </c>
      <c r="AQ55" s="21">
        <f t="shared" si="16"/>
        <v>0</v>
      </c>
      <c r="AT55" s="252"/>
      <c r="AU55" s="252"/>
    </row>
    <row r="56" spans="2:47" ht="27" customHeight="1" x14ac:dyDescent="0.2">
      <c r="B56" s="390"/>
      <c r="C56" s="474"/>
      <c r="D56" s="501"/>
      <c r="E56" s="215"/>
      <c r="F56" s="212"/>
      <c r="G56" s="215"/>
      <c r="H56" s="217"/>
      <c r="I56" s="52" t="s">
        <v>17</v>
      </c>
      <c r="J56" s="223"/>
      <c r="K56" s="223"/>
      <c r="L56" s="224"/>
      <c r="M56" s="225"/>
      <c r="N56" s="75" t="s">
        <v>72</v>
      </c>
      <c r="O56" s="228"/>
      <c r="P56" s="227"/>
      <c r="Q56" s="30">
        <f t="shared" si="17"/>
        <v>0</v>
      </c>
      <c r="R56" s="31">
        <f t="shared" si="18"/>
        <v>0</v>
      </c>
      <c r="S56" s="32">
        <f t="shared" si="19"/>
        <v>0</v>
      </c>
      <c r="T56" s="31">
        <f t="shared" si="20"/>
        <v>0</v>
      </c>
      <c r="U56" s="32">
        <f t="shared" si="21"/>
        <v>0</v>
      </c>
      <c r="V56" s="31">
        <f t="shared" si="22"/>
        <v>0</v>
      </c>
      <c r="W56" s="33">
        <f t="shared" si="23"/>
        <v>0</v>
      </c>
      <c r="X56" s="32">
        <f t="shared" si="24"/>
        <v>0</v>
      </c>
      <c r="Y56" s="34">
        <f t="shared" si="25"/>
        <v>0</v>
      </c>
      <c r="Z56" s="28">
        <f t="shared" si="0"/>
        <v>0</v>
      </c>
      <c r="AA56" s="28">
        <f t="shared" si="1"/>
        <v>0</v>
      </c>
      <c r="AB56" s="28">
        <f t="shared" si="2"/>
        <v>0</v>
      </c>
      <c r="AC56" s="28">
        <f t="shared" si="3"/>
        <v>0</v>
      </c>
      <c r="AD56" s="28">
        <f t="shared" si="4"/>
        <v>0</v>
      </c>
      <c r="AE56" s="28">
        <f t="shared" si="5"/>
        <v>0</v>
      </c>
      <c r="AF56" s="28">
        <f t="shared" si="6"/>
        <v>0</v>
      </c>
      <c r="AG56" s="28">
        <f t="shared" si="7"/>
        <v>0</v>
      </c>
      <c r="AH56" s="28">
        <f t="shared" si="8"/>
        <v>0</v>
      </c>
      <c r="AI56" s="28"/>
      <c r="AJ56" s="28">
        <f t="shared" si="9"/>
        <v>0</v>
      </c>
      <c r="AK56" s="21">
        <f t="shared" si="10"/>
        <v>0</v>
      </c>
      <c r="AL56" s="21">
        <f t="shared" si="11"/>
        <v>0</v>
      </c>
      <c r="AM56" s="21">
        <f t="shared" si="12"/>
        <v>0</v>
      </c>
      <c r="AN56" s="21">
        <f t="shared" si="13"/>
        <v>0</v>
      </c>
      <c r="AO56" s="21">
        <f t="shared" si="14"/>
        <v>0</v>
      </c>
      <c r="AP56" s="21">
        <f t="shared" si="15"/>
        <v>0</v>
      </c>
      <c r="AQ56" s="21">
        <f t="shared" si="16"/>
        <v>0</v>
      </c>
      <c r="AT56" s="252"/>
      <c r="AU56" s="252"/>
    </row>
    <row r="57" spans="2:47" ht="27" customHeight="1" x14ac:dyDescent="0.2">
      <c r="B57" s="390"/>
      <c r="C57" s="474"/>
      <c r="D57" s="501"/>
      <c r="E57" s="215"/>
      <c r="F57" s="212"/>
      <c r="G57" s="215"/>
      <c r="H57" s="217"/>
      <c r="I57" s="52" t="s">
        <v>17</v>
      </c>
      <c r="J57" s="223"/>
      <c r="K57" s="223"/>
      <c r="L57" s="224"/>
      <c r="M57" s="225"/>
      <c r="N57" s="75" t="s">
        <v>72</v>
      </c>
      <c r="O57" s="229"/>
      <c r="P57" s="267"/>
      <c r="Q57" s="44">
        <f t="shared" si="17"/>
        <v>0</v>
      </c>
      <c r="R57" s="45">
        <f t="shared" si="18"/>
        <v>0</v>
      </c>
      <c r="S57" s="46">
        <f t="shared" si="19"/>
        <v>0</v>
      </c>
      <c r="T57" s="45">
        <f t="shared" si="20"/>
        <v>0</v>
      </c>
      <c r="U57" s="46">
        <f t="shared" si="21"/>
        <v>0</v>
      </c>
      <c r="V57" s="45">
        <f t="shared" si="22"/>
        <v>0</v>
      </c>
      <c r="W57" s="47">
        <f t="shared" si="23"/>
        <v>0</v>
      </c>
      <c r="X57" s="46">
        <f t="shared" si="24"/>
        <v>0</v>
      </c>
      <c r="Y57" s="48">
        <f t="shared" si="25"/>
        <v>0</v>
      </c>
      <c r="Z57" s="28">
        <f t="shared" si="0"/>
        <v>0</v>
      </c>
      <c r="AA57" s="28">
        <f t="shared" si="1"/>
        <v>0</v>
      </c>
      <c r="AB57" s="28">
        <f t="shared" si="2"/>
        <v>0</v>
      </c>
      <c r="AC57" s="28">
        <f t="shared" si="3"/>
        <v>0</v>
      </c>
      <c r="AD57" s="28">
        <f t="shared" si="4"/>
        <v>0</v>
      </c>
      <c r="AE57" s="28">
        <f t="shared" si="5"/>
        <v>0</v>
      </c>
      <c r="AF57" s="28">
        <f t="shared" si="6"/>
        <v>0</v>
      </c>
      <c r="AG57" s="28">
        <f t="shared" si="7"/>
        <v>0</v>
      </c>
      <c r="AH57" s="28">
        <f t="shared" si="8"/>
        <v>0</v>
      </c>
      <c r="AI57" s="28"/>
      <c r="AJ57" s="28">
        <f t="shared" si="9"/>
        <v>0</v>
      </c>
      <c r="AK57" s="21">
        <f t="shared" si="10"/>
        <v>0</v>
      </c>
      <c r="AL57" s="21">
        <f t="shared" si="11"/>
        <v>0</v>
      </c>
      <c r="AM57" s="21">
        <f t="shared" si="12"/>
        <v>0</v>
      </c>
      <c r="AN57" s="21">
        <f t="shared" si="13"/>
        <v>0</v>
      </c>
      <c r="AO57" s="21">
        <f t="shared" si="14"/>
        <v>0</v>
      </c>
      <c r="AP57" s="21">
        <f t="shared" si="15"/>
        <v>0</v>
      </c>
      <c r="AQ57" s="21">
        <f t="shared" si="16"/>
        <v>0</v>
      </c>
      <c r="AT57" s="252"/>
      <c r="AU57" s="252"/>
    </row>
    <row r="58" spans="2:47" ht="27" hidden="1" customHeight="1" x14ac:dyDescent="0.2">
      <c r="B58" s="200" t="s">
        <v>165</v>
      </c>
      <c r="C58" s="72"/>
      <c r="D58" s="337"/>
      <c r="E58" s="73"/>
      <c r="F58" s="59"/>
      <c r="G58" s="79"/>
      <c r="H58" s="523" t="s">
        <v>73</v>
      </c>
      <c r="I58" s="524"/>
      <c r="J58" s="81"/>
      <c r="K58" s="80" t="s">
        <v>22</v>
      </c>
      <c r="O58" s="473" t="s">
        <v>181</v>
      </c>
      <c r="P58" s="473"/>
      <c r="AT58" s="252"/>
      <c r="AU58" s="252"/>
    </row>
    <row r="59" spans="2:47" ht="27" hidden="1" customHeight="1" x14ac:dyDescent="0.2">
      <c r="B59" s="22" t="s">
        <v>67</v>
      </c>
      <c r="C59" s="72"/>
      <c r="D59" s="337"/>
      <c r="E59" s="73"/>
      <c r="F59" s="59"/>
      <c r="G59" s="79"/>
      <c r="H59" s="523" t="s">
        <v>73</v>
      </c>
      <c r="I59" s="524"/>
      <c r="J59" s="81"/>
      <c r="K59" s="80" t="s">
        <v>22</v>
      </c>
      <c r="O59" s="469"/>
      <c r="P59" s="469"/>
      <c r="Q59" s="101"/>
      <c r="R59" s="101"/>
      <c r="S59" s="101"/>
      <c r="T59" s="101"/>
      <c r="AT59" s="252"/>
      <c r="AU59" s="252"/>
    </row>
    <row r="60" spans="2:47" ht="13.5" customHeight="1" x14ac:dyDescent="0.2">
      <c r="P60" s="469" t="s">
        <v>335</v>
      </c>
      <c r="Q60" s="252"/>
    </row>
    <row r="61" spans="2:47" x14ac:dyDescent="0.2">
      <c r="O61" s="252"/>
      <c r="P61" s="469"/>
      <c r="Q61" s="252"/>
    </row>
    <row r="62" spans="2:47" x14ac:dyDescent="0.2">
      <c r="O62" s="252"/>
      <c r="P62" s="469"/>
      <c r="Q62" s="252"/>
    </row>
    <row r="63" spans="2:47" x14ac:dyDescent="0.2">
      <c r="O63" s="252"/>
      <c r="P63" s="252"/>
      <c r="Q63" s="252"/>
    </row>
    <row r="64" spans="2:47" x14ac:dyDescent="0.2">
      <c r="O64" s="252"/>
      <c r="P64" s="252"/>
      <c r="Q64" s="252"/>
    </row>
  </sheetData>
  <sheetProtection selectLockedCells="1"/>
  <protectedRanges>
    <protectedRange sqref="C3:D7 O43:P57 C11:G11 C13:F14 C18:G18 I18 C20:F23 C26:E26 J26 G30 E30:E32 C35:I35 C36:G36 E37 G37 E38:K39 C40:D40 C43:H57 J43:M57 P28:P29 C16:G16 F4:F5 C27:G29 D8:E9 C9" name="範囲1"/>
  </protectedRanges>
  <mergeCells count="141">
    <mergeCell ref="C43:D43"/>
    <mergeCell ref="G23:O23"/>
    <mergeCell ref="C53:D53"/>
    <mergeCell ref="C54:D54"/>
    <mergeCell ref="C55:D55"/>
    <mergeCell ref="C44:D44"/>
    <mergeCell ref="C45:D45"/>
    <mergeCell ref="C46:D46"/>
    <mergeCell ref="C47:D47"/>
    <mergeCell ref="C48:D48"/>
    <mergeCell ref="C49:D49"/>
    <mergeCell ref="C15:D15"/>
    <mergeCell ref="C16:D16"/>
    <mergeCell ref="C17:D17"/>
    <mergeCell ref="C18:D18"/>
    <mergeCell ref="F9:G9"/>
    <mergeCell ref="C22:D22"/>
    <mergeCell ref="C21:D21"/>
    <mergeCell ref="C35:D35"/>
    <mergeCell ref="N7:P7"/>
    <mergeCell ref="J7:K7"/>
    <mergeCell ref="C4:D4"/>
    <mergeCell ref="C5:D5"/>
    <mergeCell ref="C6:D6"/>
    <mergeCell ref="G13:G14"/>
    <mergeCell ref="C10:D10"/>
    <mergeCell ref="C11:D11"/>
    <mergeCell ref="C12:D12"/>
    <mergeCell ref="C13:D13"/>
    <mergeCell ref="C14:D14"/>
    <mergeCell ref="H59:I59"/>
    <mergeCell ref="H26:I26"/>
    <mergeCell ref="F17:G17"/>
    <mergeCell ref="I41:L41"/>
    <mergeCell ref="H58:I58"/>
    <mergeCell ref="J27:O27"/>
    <mergeCell ref="J28:O28"/>
    <mergeCell ref="J29:O29"/>
    <mergeCell ref="O41:O42"/>
    <mergeCell ref="M41:N42"/>
    <mergeCell ref="G20:G22"/>
    <mergeCell ref="F41:G41"/>
    <mergeCell ref="L31:U31"/>
    <mergeCell ref="C23:F23"/>
    <mergeCell ref="I24:O24"/>
    <mergeCell ref="U41:U42"/>
    <mergeCell ref="C19:D19"/>
    <mergeCell ref="C20:D20"/>
    <mergeCell ref="C56:D56"/>
    <mergeCell ref="C57:D57"/>
    <mergeCell ref="P41:P42"/>
    <mergeCell ref="C50:D50"/>
    <mergeCell ref="C51:D51"/>
    <mergeCell ref="C52:D52"/>
    <mergeCell ref="W41:W42"/>
    <mergeCell ref="X41:X42"/>
    <mergeCell ref="V41:V42"/>
    <mergeCell ref="Z41:Z42"/>
    <mergeCell ref="E31:K31"/>
    <mergeCell ref="Y41:Y42"/>
    <mergeCell ref="Q41:Q42"/>
    <mergeCell ref="R41:R42"/>
    <mergeCell ref="C33:E33"/>
    <mergeCell ref="F33:G33"/>
    <mergeCell ref="C32:E32"/>
    <mergeCell ref="C31:D31"/>
    <mergeCell ref="C34:D34"/>
    <mergeCell ref="C36:D36"/>
    <mergeCell ref="C42:D42"/>
    <mergeCell ref="C37:D37"/>
    <mergeCell ref="C38:D38"/>
    <mergeCell ref="C39:D39"/>
    <mergeCell ref="D40:E40"/>
    <mergeCell ref="B41:B42"/>
    <mergeCell ref="B24:B25"/>
    <mergeCell ref="E38:K38"/>
    <mergeCell ref="B37:B39"/>
    <mergeCell ref="H41:H42"/>
    <mergeCell ref="E39:K39"/>
    <mergeCell ref="C41:E41"/>
    <mergeCell ref="S41:S42"/>
    <mergeCell ref="T41:T42"/>
    <mergeCell ref="F24:G24"/>
    <mergeCell ref="H27:I27"/>
    <mergeCell ref="H28:I28"/>
    <mergeCell ref="C30:D30"/>
    <mergeCell ref="B30:B31"/>
    <mergeCell ref="C24:E24"/>
    <mergeCell ref="C27:D27"/>
    <mergeCell ref="C28:D28"/>
    <mergeCell ref="C29:D29"/>
    <mergeCell ref="C25:D25"/>
    <mergeCell ref="C26:D26"/>
    <mergeCell ref="P60:P62"/>
    <mergeCell ref="AS3:AS6"/>
    <mergeCell ref="B2:M2"/>
    <mergeCell ref="I19:M21"/>
    <mergeCell ref="O58:P59"/>
    <mergeCell ref="H35:I35"/>
    <mergeCell ref="AH41:AH42"/>
    <mergeCell ref="AA41:AA42"/>
    <mergeCell ref="AB41:AB42"/>
    <mergeCell ref="AC41:AC42"/>
    <mergeCell ref="AO41:AO42"/>
    <mergeCell ref="AP41:AP42"/>
    <mergeCell ref="AQ41:AQ42"/>
    <mergeCell ref="AJ41:AJ42"/>
    <mergeCell ref="AK41:AK42"/>
    <mergeCell ref="AL41:AL42"/>
    <mergeCell ref="AM41:AM42"/>
    <mergeCell ref="AN41:AN42"/>
    <mergeCell ref="AD41:AD42"/>
    <mergeCell ref="AF41:AF42"/>
    <mergeCell ref="AE41:AE42"/>
    <mergeCell ref="AG41:AG42"/>
    <mergeCell ref="B15:B16"/>
    <mergeCell ref="B33:B34"/>
    <mergeCell ref="H6:K6"/>
    <mergeCell ref="B1:M1"/>
    <mergeCell ref="F40:H40"/>
    <mergeCell ref="I40:L40"/>
    <mergeCell ref="M40:N40"/>
    <mergeCell ref="N1:AV2"/>
    <mergeCell ref="P22:P25"/>
    <mergeCell ref="N3:P6"/>
    <mergeCell ref="H29:I29"/>
    <mergeCell ref="C8:D8"/>
    <mergeCell ref="C9:D9"/>
    <mergeCell ref="H7:I7"/>
    <mergeCell ref="H8:I8"/>
    <mergeCell ref="J8:K8"/>
    <mergeCell ref="L8:M8"/>
    <mergeCell ref="H9:I9"/>
    <mergeCell ref="J9:K9"/>
    <mergeCell ref="L9:M9"/>
    <mergeCell ref="F18:G18"/>
    <mergeCell ref="B10:B11"/>
    <mergeCell ref="B17:B18"/>
    <mergeCell ref="F10:G10"/>
    <mergeCell ref="F11:G11"/>
    <mergeCell ref="C3:D3"/>
  </mergeCells>
  <phoneticPr fontId="1"/>
  <dataValidations count="22">
    <dataValidation imeMode="fullKatakana" allowBlank="1" showInputMessage="1" showErrorMessage="1" error="カタカナで入力してください。" sqref="F26:G29 F43:G59 F37 F16:G16 C8 F32:G32 F30 F35:G36 H8 L8 J8" xr:uid="{00000000-0002-0000-0200-000000000000}"/>
    <dataValidation type="whole" imeMode="off" allowBlank="1" showInputMessage="1" showErrorMessage="1" error="半角数字で入力してください。_x000a_1 ～ 12" sqref="K43:K57" xr:uid="{00000000-0002-0000-0200-000001000000}">
      <formula1>1</formula1>
      <formula2>12</formula2>
    </dataValidation>
    <dataValidation type="whole" imeMode="off" allowBlank="1" showInputMessage="1" showErrorMessage="1" error="半角数字で入力してください。_x000a_1 ～ 31" sqref="L43:L57" xr:uid="{00000000-0002-0000-0200-000002000000}">
      <formula1>1</formula1>
      <formula2>31</formula2>
    </dataValidation>
    <dataValidation type="whole" imeMode="off" allowBlank="1" showInputMessage="1" showErrorMessage="1" sqref="P28:P29 P43:P57" xr:uid="{00000000-0002-0000-0200-000004000000}">
      <formula1>100000000</formula1>
      <formula2>999999999</formula2>
    </dataValidation>
    <dataValidation type="whole" allowBlank="1" showInputMessage="1" showErrorMessage="1" error="半角数字で入力してください。_x000a_3 or 2 or 1" sqref="H43:H57" xr:uid="{00000000-0002-0000-0200-000005000000}">
      <formula1>1</formula1>
      <formula2>3</formula2>
    </dataValidation>
    <dataValidation type="list" allowBlank="1" showInputMessage="1" showErrorMessage="1" sqref="H35:I35" xr:uid="{00000000-0002-0000-0200-000006000000}">
      <formula1>$AA$35:$AB$35</formula1>
    </dataValidation>
    <dataValidation imeMode="fullKatakana" allowBlank="1" showInputMessage="1" showErrorMessage="1" sqref="E15 C12 J26 J58:J59 C15 C19 E8" xr:uid="{00000000-0002-0000-0200-000007000000}"/>
    <dataValidation imeMode="on" allowBlank="1" showInputMessage="1" showErrorMessage="1" sqref="E16 D58:D59 E11:G11 E13:F14 C43:C59 E18:G18 L9 C35:C38 E43:E59 C32:D32 C26:C30 E35:E36 E38:K38 E26:E29 C9 C11 C13:C14 C16 C18 C20:C23 J9 H9 E20:F22" xr:uid="{00000000-0002-0000-0200-000008000000}"/>
    <dataValidation type="whole" imeMode="off" allowBlank="1" showInputMessage="1" showErrorMessage="1" error="カタカナで入力してください。" sqref="G37 G30" xr:uid="{00000000-0002-0000-0200-000009000000}">
      <formula1>15</formula1>
      <formula2>99</formula2>
    </dataValidation>
    <dataValidation type="whole" imeMode="off" allowBlank="1" showInputMessage="1" showErrorMessage="1" sqref="D40:E40" xr:uid="{00000000-0002-0000-0200-00000A000000}">
      <formula1>10000000</formula1>
      <formula2>999999999</formula2>
    </dataValidation>
    <dataValidation type="list" imeMode="on" allowBlank="1" showInputMessage="1" showErrorMessage="1" sqref="C4" xr:uid="{00000000-0002-0000-0200-00000B000000}">
      <formula1>$Z$5:$AD$5</formula1>
    </dataValidation>
    <dataValidation type="list" imeMode="on" allowBlank="1" showInputMessage="1" showErrorMessage="1" sqref="C6" xr:uid="{00000000-0002-0000-0200-00000C000000}">
      <formula1>$Z$6:$AA$6</formula1>
    </dataValidation>
    <dataValidation type="list" showInputMessage="1" showErrorMessage="1" sqref="I18" xr:uid="{00000000-0002-0000-0200-00000D000000}">
      <formula1>$Z$8:$Z$8</formula1>
    </dataValidation>
    <dataValidation type="list" imeMode="on" allowBlank="1" showInputMessage="1" showErrorMessage="1" sqref="C5" xr:uid="{00000000-0002-0000-0200-00000E000000}">
      <formula1>$AK$3:$AR$3</formula1>
    </dataValidation>
    <dataValidation imeMode="hiragana" allowBlank="1" showInputMessage="1" showErrorMessage="1" sqref="E39:K39 E31:K31" xr:uid="{00000000-0002-0000-0200-00000F000000}"/>
    <dataValidation type="whole" imeMode="off" allowBlank="1" showInputMessage="1" showErrorMessage="1" sqref="J43:J57" xr:uid="{00000000-0002-0000-0200-000010000000}">
      <formula1>22</formula1>
      <formula2>25</formula2>
    </dataValidation>
    <dataValidation type="textLength" imeMode="hiragana" allowBlank="1" showInputMessage="1" showErrorMessage="1" sqref="F4" xr:uid="{00000000-0002-0000-0200-000011000000}">
      <formula1>1</formula1>
      <formula2>4</formula2>
    </dataValidation>
    <dataValidation type="list" imeMode="on" allowBlank="1" showInputMessage="1" showErrorMessage="1" sqref="E30 E37" xr:uid="{00000000-0002-0000-0200-000012000000}">
      <formula1>$Z$30:$AA$30</formula1>
    </dataValidation>
    <dataValidation type="list" allowBlank="1" showInputMessage="1" showErrorMessage="1" sqref="H27:I27" xr:uid="{00000000-0002-0000-0200-000013000000}">
      <formula1>$Z$26:$AD$26</formula1>
    </dataValidation>
    <dataValidation type="list" allowBlank="1" showInputMessage="1" showErrorMessage="1" sqref="H28:I29" xr:uid="{00000000-0002-0000-0200-000014000000}">
      <formula1>$Z$26:$AC$26</formula1>
    </dataValidation>
    <dataValidation type="list" imeMode="on" allowBlank="1" showInputMessage="1" showErrorMessage="1" sqref="C3" xr:uid="{00000000-0002-0000-0200-000015000000}">
      <formula1>$AJ$4:$AJ$12</formula1>
    </dataValidation>
    <dataValidation type="list" allowBlank="1" showInputMessage="1" showErrorMessage="1" sqref="O43:O57" xr:uid="{45DC03F3-F396-4F60-BCDD-40297C460395}">
      <formula1>$Z$8:$Z$8</formula1>
    </dataValidation>
  </dataValidations>
  <pageMargins left="0.7" right="0.7" top="0.75" bottom="0.75" header="0.3" footer="0.3"/>
  <pageSetup paperSize="8" scale="52"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3"/>
  <sheetViews>
    <sheetView tabSelected="1" view="pageBreakPreview" zoomScaleNormal="100" zoomScaleSheetLayoutView="100" workbookViewId="0">
      <selection activeCell="N35" sqref="N35"/>
    </sheetView>
  </sheetViews>
  <sheetFormatPr defaultColWidth="8.88671875" defaultRowHeight="13.2" x14ac:dyDescent="0.2"/>
  <cols>
    <col min="1" max="1" width="0.6640625" customWidth="1"/>
    <col min="2" max="4" width="5.6640625" customWidth="1"/>
    <col min="5" max="5" width="15" customWidth="1"/>
    <col min="6" max="6" width="12.33203125" customWidth="1"/>
    <col min="7" max="7" width="9.109375" customWidth="1"/>
    <col min="8" max="8" width="19" customWidth="1"/>
    <col min="9" max="9" width="17.6640625" customWidth="1"/>
    <col min="10" max="10" width="0.6640625" customWidth="1"/>
  </cols>
  <sheetData>
    <row r="1" spans="1:9" x14ac:dyDescent="0.2">
      <c r="A1" s="272"/>
      <c r="B1" s="272"/>
      <c r="C1" s="272"/>
      <c r="D1" s="272"/>
      <c r="E1" s="272"/>
      <c r="F1" s="272"/>
      <c r="G1" s="272"/>
      <c r="H1" s="272"/>
      <c r="I1" s="273" t="s">
        <v>459</v>
      </c>
    </row>
    <row r="2" spans="1:9" x14ac:dyDescent="0.2">
      <c r="A2" s="272"/>
      <c r="B2" s="574" t="s">
        <v>208</v>
      </c>
      <c r="C2" s="574"/>
      <c r="D2" s="574"/>
      <c r="E2" s="574"/>
      <c r="F2" s="272"/>
      <c r="G2" s="272"/>
      <c r="H2" s="272"/>
      <c r="I2" s="272"/>
    </row>
    <row r="3" spans="1:9" x14ac:dyDescent="0.2">
      <c r="A3" s="272"/>
      <c r="B3" s="574" t="s">
        <v>231</v>
      </c>
      <c r="C3" s="574"/>
      <c r="D3" s="574"/>
      <c r="E3" s="574"/>
      <c r="F3" s="272"/>
      <c r="G3" s="272"/>
      <c r="H3" s="272"/>
      <c r="I3" s="272"/>
    </row>
    <row r="4" spans="1:9" x14ac:dyDescent="0.2">
      <c r="A4" s="272"/>
      <c r="B4" s="574" t="s">
        <v>481</v>
      </c>
      <c r="C4" s="574"/>
      <c r="D4" s="574"/>
      <c r="E4" s="574"/>
      <c r="F4" s="272"/>
      <c r="G4" s="272"/>
      <c r="H4" s="272"/>
      <c r="I4" s="272"/>
    </row>
    <row r="5" spans="1:9" x14ac:dyDescent="0.2">
      <c r="A5" s="272"/>
      <c r="B5" s="272"/>
      <c r="C5" s="271"/>
      <c r="D5" s="271"/>
      <c r="E5" s="272"/>
      <c r="F5" s="272"/>
      <c r="G5" s="272"/>
      <c r="H5" s="574" t="s">
        <v>447</v>
      </c>
      <c r="I5" s="574"/>
    </row>
    <row r="6" spans="1:9" x14ac:dyDescent="0.2">
      <c r="A6" s="272"/>
      <c r="B6" s="272"/>
      <c r="C6" s="272"/>
      <c r="D6" s="272"/>
      <c r="E6" s="272"/>
      <c r="F6" s="272"/>
      <c r="G6" s="272"/>
      <c r="H6" s="574" t="s">
        <v>448</v>
      </c>
      <c r="I6" s="574"/>
    </row>
    <row r="7" spans="1:9" x14ac:dyDescent="0.2">
      <c r="A7" s="272"/>
      <c r="B7" s="272"/>
      <c r="C7" s="272"/>
      <c r="D7" s="272"/>
      <c r="E7" s="272"/>
      <c r="F7" s="272"/>
      <c r="G7" s="272"/>
      <c r="H7" s="575" t="s">
        <v>502</v>
      </c>
      <c r="I7" s="575"/>
    </row>
    <row r="8" spans="1:9" x14ac:dyDescent="0.2">
      <c r="A8" s="272"/>
      <c r="B8" s="272"/>
      <c r="C8" s="272"/>
      <c r="D8" s="272"/>
      <c r="E8" s="272"/>
      <c r="F8" s="272"/>
      <c r="G8" s="272"/>
      <c r="H8" s="271"/>
      <c r="I8" s="271"/>
    </row>
    <row r="9" spans="1:9" ht="13.2" customHeight="1" x14ac:dyDescent="0.2">
      <c r="A9" s="272"/>
      <c r="B9" s="415" t="s">
        <v>467</v>
      </c>
      <c r="C9" s="415"/>
      <c r="D9" s="415"/>
      <c r="E9" s="415"/>
      <c r="F9" s="415"/>
      <c r="G9" s="415"/>
      <c r="H9" s="415"/>
      <c r="I9" s="415"/>
    </row>
    <row r="10" spans="1:9" x14ac:dyDescent="0.2">
      <c r="A10" s="272"/>
      <c r="B10" s="415" t="s">
        <v>449</v>
      </c>
      <c r="C10" s="415"/>
      <c r="D10" s="415"/>
      <c r="E10" s="415"/>
      <c r="F10" s="415"/>
      <c r="G10" s="415"/>
      <c r="H10" s="415"/>
      <c r="I10" s="415"/>
    </row>
    <row r="11" spans="1:9" ht="16.2" x14ac:dyDescent="0.2">
      <c r="A11" s="272"/>
      <c r="B11" s="573" t="s">
        <v>309</v>
      </c>
      <c r="C11" s="573"/>
      <c r="D11" s="573"/>
      <c r="E11" s="573"/>
      <c r="F11" s="573"/>
      <c r="G11" s="573"/>
      <c r="H11" s="573"/>
      <c r="I11" s="573"/>
    </row>
    <row r="12" spans="1:9" ht="15" customHeight="1" x14ac:dyDescent="0.2">
      <c r="A12" s="272"/>
      <c r="B12" s="271"/>
      <c r="C12" s="271"/>
      <c r="D12" s="271"/>
      <c r="E12" s="272"/>
      <c r="F12" s="272"/>
      <c r="G12" s="272"/>
      <c r="H12" s="272"/>
      <c r="I12" s="272"/>
    </row>
    <row r="13" spans="1:9" x14ac:dyDescent="0.2">
      <c r="A13" s="272"/>
      <c r="B13" s="419" t="s">
        <v>428</v>
      </c>
      <c r="C13" s="419"/>
      <c r="D13" s="419"/>
      <c r="E13" s="419"/>
      <c r="F13" s="419"/>
      <c r="G13" s="419"/>
      <c r="H13" s="419"/>
      <c r="I13" s="419"/>
    </row>
    <row r="14" spans="1:9" ht="15" customHeight="1" x14ac:dyDescent="0.2">
      <c r="A14" s="272"/>
      <c r="B14" s="275"/>
      <c r="C14" s="275"/>
      <c r="D14" s="275"/>
      <c r="E14" s="272"/>
      <c r="F14" s="272"/>
      <c r="G14" s="272"/>
      <c r="H14" s="272"/>
      <c r="I14" s="272"/>
    </row>
    <row r="15" spans="1:9" x14ac:dyDescent="0.2">
      <c r="A15" s="272"/>
      <c r="B15" s="275">
        <v>1</v>
      </c>
      <c r="C15" s="417" t="s">
        <v>429</v>
      </c>
      <c r="D15" s="417"/>
      <c r="E15" s="417"/>
      <c r="F15" s="417"/>
      <c r="G15" s="417"/>
      <c r="H15" s="417"/>
      <c r="I15" s="417"/>
    </row>
    <row r="16" spans="1:9" ht="16.350000000000001" customHeight="1" thickBot="1" x14ac:dyDescent="0.25">
      <c r="A16" s="272"/>
      <c r="B16" s="275"/>
      <c r="C16" s="274"/>
      <c r="D16" s="274"/>
      <c r="E16" s="274"/>
      <c r="F16" s="274"/>
      <c r="G16" s="274"/>
      <c r="H16" s="274"/>
      <c r="I16" s="274"/>
    </row>
    <row r="17" spans="1:9" ht="40.5" customHeight="1" thickBot="1" x14ac:dyDescent="0.25">
      <c r="A17" s="272"/>
      <c r="B17" s="272"/>
      <c r="C17" s="570" t="s">
        <v>504</v>
      </c>
      <c r="D17" s="571"/>
      <c r="E17" s="571"/>
      <c r="F17" s="571"/>
      <c r="G17" s="571"/>
      <c r="H17" s="571"/>
      <c r="I17" s="572"/>
    </row>
    <row r="18" spans="1:9" ht="15" customHeight="1" x14ac:dyDescent="0.2">
      <c r="A18" s="272"/>
      <c r="B18" s="272"/>
      <c r="C18" s="277"/>
      <c r="D18" s="277"/>
      <c r="E18" s="277"/>
      <c r="F18" s="277"/>
      <c r="G18" s="277"/>
      <c r="H18" s="277"/>
      <c r="I18" s="277"/>
    </row>
    <row r="19" spans="1:9" ht="14.1" customHeight="1" x14ac:dyDescent="0.2">
      <c r="A19" s="278"/>
      <c r="B19" s="564" t="s">
        <v>230</v>
      </c>
      <c r="C19" s="564"/>
      <c r="D19" s="279" t="s">
        <v>209</v>
      </c>
      <c r="E19" s="563" t="s">
        <v>363</v>
      </c>
      <c r="F19" s="563"/>
      <c r="G19" s="563"/>
      <c r="H19" s="563"/>
      <c r="I19" s="281" t="s">
        <v>210</v>
      </c>
    </row>
    <row r="20" spans="1:9" ht="14.1" customHeight="1" x14ac:dyDescent="0.2">
      <c r="A20" s="278"/>
      <c r="B20" s="282"/>
      <c r="C20" s="282"/>
      <c r="D20" s="279" t="s">
        <v>211</v>
      </c>
      <c r="E20" s="569" t="s">
        <v>364</v>
      </c>
      <c r="F20" s="569"/>
      <c r="G20" s="569"/>
      <c r="H20" s="569"/>
      <c r="I20" s="283" t="s">
        <v>212</v>
      </c>
    </row>
    <row r="21" spans="1:9" ht="14.1" customHeight="1" x14ac:dyDescent="0.2">
      <c r="A21" s="278"/>
      <c r="B21" s="282"/>
      <c r="C21" s="282"/>
      <c r="D21" s="279" t="s">
        <v>227</v>
      </c>
      <c r="E21" s="568" t="s">
        <v>505</v>
      </c>
      <c r="F21" s="568"/>
      <c r="G21" s="568"/>
      <c r="H21" s="569"/>
      <c r="I21" s="283" t="s">
        <v>213</v>
      </c>
    </row>
    <row r="22" spans="1:9" ht="14.1" customHeight="1" x14ac:dyDescent="0.2">
      <c r="A22" s="278"/>
      <c r="B22" s="278"/>
      <c r="C22" s="284"/>
      <c r="D22" s="279" t="s">
        <v>214</v>
      </c>
      <c r="E22" s="568" t="s">
        <v>215</v>
      </c>
      <c r="F22" s="568"/>
      <c r="G22" s="568"/>
      <c r="H22" s="569"/>
      <c r="I22" s="283" t="s">
        <v>216</v>
      </c>
    </row>
    <row r="23" spans="1:9" ht="14.1" customHeight="1" x14ac:dyDescent="0.2">
      <c r="A23" s="278"/>
      <c r="B23" s="284"/>
      <c r="C23" s="284"/>
      <c r="D23" s="279" t="s">
        <v>217</v>
      </c>
      <c r="E23" s="563" t="s">
        <v>218</v>
      </c>
      <c r="F23" s="563"/>
      <c r="G23" s="563"/>
      <c r="H23" s="284"/>
      <c r="I23" s="281" t="s">
        <v>219</v>
      </c>
    </row>
    <row r="24" spans="1:9" ht="14.1" customHeight="1" x14ac:dyDescent="0.2">
      <c r="A24" s="278"/>
      <c r="B24" s="282"/>
      <c r="C24" s="282"/>
      <c r="D24" s="279" t="s">
        <v>220</v>
      </c>
      <c r="E24" s="569" t="s">
        <v>221</v>
      </c>
      <c r="F24" s="569"/>
      <c r="G24" s="569"/>
      <c r="H24" s="278"/>
      <c r="I24" s="281" t="s">
        <v>219</v>
      </c>
    </row>
    <row r="25" spans="1:9" ht="14.1" customHeight="1" x14ac:dyDescent="0.2">
      <c r="A25" s="278"/>
      <c r="B25" s="284"/>
      <c r="C25" s="284"/>
      <c r="D25" s="279"/>
      <c r="E25" s="561" t="s">
        <v>365</v>
      </c>
      <c r="F25" s="561"/>
      <c r="G25" s="561"/>
      <c r="H25" s="561"/>
      <c r="I25" s="561"/>
    </row>
    <row r="26" spans="1:9" ht="14.1" customHeight="1" x14ac:dyDescent="0.2">
      <c r="A26" s="278"/>
      <c r="B26" s="284"/>
      <c r="C26" s="284"/>
      <c r="D26" s="279"/>
      <c r="E26" s="561" t="s">
        <v>222</v>
      </c>
      <c r="F26" s="561"/>
      <c r="G26" s="561"/>
      <c r="H26" s="561"/>
      <c r="I26" s="561"/>
    </row>
    <row r="27" spans="1:9" ht="14.1" customHeight="1" x14ac:dyDescent="0.2">
      <c r="A27" s="278"/>
      <c r="B27" s="284"/>
      <c r="C27" s="284"/>
      <c r="D27" s="279"/>
      <c r="E27" s="561" t="s">
        <v>223</v>
      </c>
      <c r="F27" s="561"/>
      <c r="G27" s="561"/>
      <c r="H27" s="561"/>
      <c r="I27" s="561"/>
    </row>
    <row r="28" spans="1:9" ht="14.1" customHeight="1" x14ac:dyDescent="0.2">
      <c r="A28" s="278"/>
      <c r="B28" s="284"/>
      <c r="C28" s="284"/>
      <c r="D28" s="279"/>
      <c r="E28" s="562" t="s">
        <v>224</v>
      </c>
      <c r="F28" s="562"/>
      <c r="G28" s="562"/>
      <c r="H28" s="562"/>
      <c r="I28" s="562"/>
    </row>
    <row r="29" spans="1:9" x14ac:dyDescent="0.2">
      <c r="A29" s="278"/>
      <c r="B29" s="284"/>
      <c r="C29" s="284"/>
      <c r="D29" s="563"/>
      <c r="E29" s="563"/>
      <c r="F29" s="563"/>
      <c r="G29" s="563"/>
      <c r="H29" s="563"/>
      <c r="I29" s="563"/>
    </row>
    <row r="30" spans="1:9" ht="14.1" customHeight="1" x14ac:dyDescent="0.2">
      <c r="A30" s="278"/>
      <c r="B30" s="564" t="s">
        <v>225</v>
      </c>
      <c r="C30" s="564"/>
      <c r="D30" s="279" t="s">
        <v>209</v>
      </c>
      <c r="E30" s="563" t="s">
        <v>226</v>
      </c>
      <c r="F30" s="563"/>
      <c r="G30" s="563"/>
      <c r="H30" s="563"/>
      <c r="I30" s="563"/>
    </row>
    <row r="31" spans="1:9" ht="14.1" customHeight="1" x14ac:dyDescent="0.2">
      <c r="A31" s="278"/>
      <c r="B31" s="284"/>
      <c r="C31" s="284"/>
      <c r="D31" s="279" t="s">
        <v>211</v>
      </c>
      <c r="E31" s="563" t="s">
        <v>366</v>
      </c>
      <c r="F31" s="563"/>
      <c r="G31" s="563"/>
      <c r="H31" s="563"/>
      <c r="I31" s="563"/>
    </row>
    <row r="32" spans="1:9" ht="14.1" customHeight="1" x14ac:dyDescent="0.2">
      <c r="A32" s="278"/>
      <c r="B32" s="284"/>
      <c r="C32" s="284"/>
      <c r="D32" s="279" t="s">
        <v>227</v>
      </c>
      <c r="E32" s="563" t="s">
        <v>375</v>
      </c>
      <c r="F32" s="563"/>
      <c r="G32" s="563"/>
      <c r="H32" s="563"/>
      <c r="I32" s="563"/>
    </row>
    <row r="33" spans="1:9" ht="14.1" customHeight="1" x14ac:dyDescent="0.2">
      <c r="A33" s="278"/>
      <c r="B33" s="284"/>
      <c r="C33" s="284"/>
      <c r="D33" s="279" t="s">
        <v>214</v>
      </c>
      <c r="E33" s="563" t="s">
        <v>376</v>
      </c>
      <c r="F33" s="563"/>
      <c r="G33" s="563"/>
      <c r="H33" s="563"/>
      <c r="I33" s="563"/>
    </row>
    <row r="34" spans="1:9" ht="48" customHeight="1" x14ac:dyDescent="0.2">
      <c r="A34" s="278"/>
      <c r="B34" s="284"/>
      <c r="C34" s="284"/>
      <c r="D34" s="279" t="s">
        <v>217</v>
      </c>
      <c r="E34" s="418" t="s">
        <v>526</v>
      </c>
      <c r="F34" s="418"/>
      <c r="G34" s="418"/>
      <c r="H34" s="418"/>
      <c r="I34" s="418"/>
    </row>
    <row r="35" spans="1:9" x14ac:dyDescent="0.2">
      <c r="A35" s="272"/>
      <c r="B35" s="415"/>
      <c r="C35" s="415"/>
      <c r="D35" s="415"/>
      <c r="E35" s="415"/>
      <c r="F35" s="415"/>
      <c r="G35" s="415"/>
      <c r="H35" s="415"/>
      <c r="I35" s="415"/>
    </row>
    <row r="36" spans="1:9" ht="14.4" customHeight="1" x14ac:dyDescent="0.2">
      <c r="A36" s="272"/>
      <c r="B36" s="275">
        <v>2</v>
      </c>
      <c r="C36" s="417" t="s">
        <v>367</v>
      </c>
      <c r="D36" s="417"/>
      <c r="E36" s="417"/>
      <c r="F36" s="417"/>
      <c r="G36" s="417"/>
      <c r="H36" s="417"/>
      <c r="I36" s="417"/>
    </row>
    <row r="37" spans="1:9" x14ac:dyDescent="0.2">
      <c r="A37" s="272"/>
      <c r="B37" s="275"/>
      <c r="C37" s="354" t="s">
        <v>368</v>
      </c>
      <c r="D37" s="565" t="s">
        <v>371</v>
      </c>
      <c r="E37" s="565"/>
      <c r="F37" s="565"/>
      <c r="G37" s="565"/>
      <c r="H37" s="565"/>
      <c r="I37" s="565"/>
    </row>
    <row r="38" spans="1:9" ht="54" customHeight="1" x14ac:dyDescent="0.2">
      <c r="A38" s="272"/>
      <c r="B38" s="275"/>
      <c r="C38" s="355" t="s">
        <v>369</v>
      </c>
      <c r="D38" s="566" t="s">
        <v>512</v>
      </c>
      <c r="E38" s="566"/>
      <c r="F38" s="566"/>
      <c r="G38" s="566"/>
      <c r="H38" s="566"/>
      <c r="I38" s="566"/>
    </row>
    <row r="39" spans="1:9" x14ac:dyDescent="0.2">
      <c r="A39" s="272"/>
      <c r="B39" s="275"/>
      <c r="C39" s="354" t="s">
        <v>370</v>
      </c>
      <c r="D39" s="567" t="s">
        <v>372</v>
      </c>
      <c r="E39" s="567"/>
      <c r="F39" s="567"/>
      <c r="G39" s="567"/>
      <c r="H39" s="567"/>
      <c r="I39" s="567"/>
    </row>
    <row r="40" spans="1:9" x14ac:dyDescent="0.2">
      <c r="A40" s="272"/>
      <c r="B40" s="275"/>
      <c r="C40" s="274"/>
      <c r="D40" s="274"/>
      <c r="E40" s="274"/>
      <c r="F40" s="274"/>
      <c r="G40" s="274"/>
      <c r="H40" s="274"/>
      <c r="I40" s="274"/>
    </row>
    <row r="41" spans="1:9" ht="14.4" customHeight="1" x14ac:dyDescent="0.2">
      <c r="A41" s="272"/>
      <c r="B41" s="275">
        <v>3</v>
      </c>
      <c r="C41" s="274" t="s">
        <v>228</v>
      </c>
      <c r="D41" s="274"/>
      <c r="E41" s="274"/>
      <c r="F41" s="274"/>
      <c r="G41" s="274"/>
      <c r="H41" s="274"/>
      <c r="I41" s="274"/>
    </row>
    <row r="42" spans="1:9" ht="27.6" customHeight="1" x14ac:dyDescent="0.2">
      <c r="A42" s="272"/>
      <c r="B42" s="275"/>
      <c r="C42" s="419" t="s">
        <v>511</v>
      </c>
      <c r="D42" s="419"/>
      <c r="E42" s="419"/>
      <c r="F42" s="419"/>
      <c r="G42" s="419"/>
      <c r="H42" s="419"/>
      <c r="I42" s="419"/>
    </row>
    <row r="43" spans="1:9" x14ac:dyDescent="0.2">
      <c r="A43" s="272"/>
      <c r="B43" s="275"/>
      <c r="C43" s="274"/>
      <c r="D43" s="274"/>
      <c r="E43" s="274"/>
      <c r="F43" s="274"/>
      <c r="G43" s="274"/>
      <c r="H43" s="274"/>
      <c r="I43" s="274"/>
    </row>
    <row r="44" spans="1:9" ht="14.4" customHeight="1" x14ac:dyDescent="0.2">
      <c r="A44" s="272"/>
      <c r="B44" s="286">
        <v>4</v>
      </c>
      <c r="C44" s="272" t="s">
        <v>229</v>
      </c>
      <c r="D44" s="272"/>
      <c r="E44" s="272"/>
      <c r="F44" s="272"/>
      <c r="G44" s="272"/>
      <c r="H44" s="272"/>
      <c r="I44" s="272"/>
    </row>
    <row r="45" spans="1:9" ht="14.4" customHeight="1" x14ac:dyDescent="0.2">
      <c r="A45" s="272"/>
      <c r="B45" s="272"/>
      <c r="C45" s="272" t="s">
        <v>480</v>
      </c>
      <c r="D45" s="272"/>
      <c r="E45" s="272"/>
      <c r="F45" s="272"/>
      <c r="G45" s="272"/>
      <c r="H45" s="272"/>
      <c r="I45" s="272"/>
    </row>
    <row r="46" spans="1:9" x14ac:dyDescent="0.2">
      <c r="A46" s="272"/>
      <c r="B46" s="272"/>
      <c r="C46" s="272"/>
      <c r="D46" s="272"/>
      <c r="E46" s="272"/>
      <c r="F46" s="272"/>
      <c r="G46" s="272"/>
      <c r="H46" s="272"/>
      <c r="I46" s="272"/>
    </row>
    <row r="47" spans="1:9" ht="7.5" customHeight="1" x14ac:dyDescent="0.2">
      <c r="A47" s="272"/>
      <c r="B47" s="579"/>
      <c r="C47" s="580"/>
      <c r="D47" s="580"/>
      <c r="E47" s="580"/>
      <c r="F47" s="580"/>
      <c r="G47" s="580"/>
      <c r="H47" s="580"/>
      <c r="I47" s="581"/>
    </row>
    <row r="48" spans="1:9" ht="15" customHeight="1" x14ac:dyDescent="0.2">
      <c r="A48" s="287"/>
      <c r="B48" s="582" t="s">
        <v>452</v>
      </c>
      <c r="C48" s="583"/>
      <c r="D48" s="583"/>
      <c r="E48" s="583"/>
      <c r="F48" s="583"/>
      <c r="G48" s="583"/>
      <c r="H48" s="583"/>
      <c r="I48" s="584"/>
    </row>
    <row r="49" spans="1:9" ht="15" customHeight="1" x14ac:dyDescent="0.2">
      <c r="A49" s="272"/>
      <c r="B49" s="582" t="s">
        <v>453</v>
      </c>
      <c r="C49" s="583"/>
      <c r="D49" s="583"/>
      <c r="E49" s="583"/>
      <c r="F49" s="583"/>
      <c r="G49" s="583"/>
      <c r="H49" s="583"/>
      <c r="I49" s="584"/>
    </row>
    <row r="50" spans="1:9" ht="15" customHeight="1" x14ac:dyDescent="0.2">
      <c r="A50" s="272"/>
      <c r="B50" s="582" t="s">
        <v>454</v>
      </c>
      <c r="C50" s="583"/>
      <c r="D50" s="583"/>
      <c r="E50" s="583"/>
      <c r="F50" s="583"/>
      <c r="G50" s="583"/>
      <c r="H50" s="583"/>
      <c r="I50" s="584"/>
    </row>
    <row r="51" spans="1:9" ht="15" customHeight="1" x14ac:dyDescent="0.2">
      <c r="A51" s="272"/>
      <c r="B51" s="576" t="s">
        <v>503</v>
      </c>
      <c r="C51" s="577"/>
      <c r="D51" s="577"/>
      <c r="E51" s="577"/>
      <c r="F51" s="577"/>
      <c r="G51" s="577"/>
      <c r="H51" s="577"/>
      <c r="I51" s="578"/>
    </row>
    <row r="52" spans="1:9" ht="15" customHeight="1" x14ac:dyDescent="0.2">
      <c r="A52" s="278"/>
      <c r="B52" s="576" t="s">
        <v>455</v>
      </c>
      <c r="C52" s="577"/>
      <c r="D52" s="577"/>
      <c r="E52" s="577"/>
      <c r="F52" s="577"/>
      <c r="G52" s="577"/>
      <c r="H52" s="577"/>
      <c r="I52" s="578"/>
    </row>
    <row r="53" spans="1:9" ht="7.5" customHeight="1" x14ac:dyDescent="0.2">
      <c r="A53" s="272"/>
      <c r="B53" s="558"/>
      <c r="C53" s="559"/>
      <c r="D53" s="559"/>
      <c r="E53" s="559"/>
      <c r="F53" s="559"/>
      <c r="G53" s="559"/>
      <c r="H53" s="559"/>
      <c r="I53" s="560"/>
    </row>
  </sheetData>
  <mergeCells count="43">
    <mergeCell ref="B52:I52"/>
    <mergeCell ref="B47:I47"/>
    <mergeCell ref="B48:I48"/>
    <mergeCell ref="B49:I49"/>
    <mergeCell ref="B50:I50"/>
    <mergeCell ref="B51:I51"/>
    <mergeCell ref="B11:I11"/>
    <mergeCell ref="B13:I13"/>
    <mergeCell ref="C15:I15"/>
    <mergeCell ref="B2:E2"/>
    <mergeCell ref="B3:E3"/>
    <mergeCell ref="H5:I5"/>
    <mergeCell ref="H6:I6"/>
    <mergeCell ref="H7:I7"/>
    <mergeCell ref="B10:I10"/>
    <mergeCell ref="B9:I9"/>
    <mergeCell ref="B4:E4"/>
    <mergeCell ref="C17:I17"/>
    <mergeCell ref="B19:C19"/>
    <mergeCell ref="E19:H19"/>
    <mergeCell ref="E20:H20"/>
    <mergeCell ref="E21:H21"/>
    <mergeCell ref="E22:H22"/>
    <mergeCell ref="E23:G23"/>
    <mergeCell ref="E24:G24"/>
    <mergeCell ref="E25:I25"/>
    <mergeCell ref="E26:I26"/>
    <mergeCell ref="B53:I53"/>
    <mergeCell ref="C36:I36"/>
    <mergeCell ref="E27:I27"/>
    <mergeCell ref="E28:I28"/>
    <mergeCell ref="D29:I29"/>
    <mergeCell ref="B30:C30"/>
    <mergeCell ref="E30:I30"/>
    <mergeCell ref="E31:I31"/>
    <mergeCell ref="E32:I32"/>
    <mergeCell ref="E33:I33"/>
    <mergeCell ref="E34:I34"/>
    <mergeCell ref="B35:I35"/>
    <mergeCell ref="D37:I37"/>
    <mergeCell ref="D38:I38"/>
    <mergeCell ref="D39:I39"/>
    <mergeCell ref="C42:I42"/>
  </mergeCells>
  <phoneticPr fontId="1"/>
  <printOptions horizontalCentered="1"/>
  <pageMargins left="0.70866141732283472" right="0.70866141732283472" top="0.74803149606299213" bottom="0.74803149606299213" header="0.31496062992125984" footer="0.39370078740157483"/>
  <pageSetup paperSize="9" scale="93" firstPageNumber="64" orientation="portrait"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60"/>
  <sheetViews>
    <sheetView showZeros="0" view="pageBreakPreview" zoomScale="115" zoomScaleNormal="100" zoomScaleSheetLayoutView="115" workbookViewId="0">
      <selection activeCell="X8" sqref="X8"/>
    </sheetView>
  </sheetViews>
  <sheetFormatPr defaultColWidth="9" defaultRowHeight="13.2" x14ac:dyDescent="0.2"/>
  <cols>
    <col min="1" max="1" width="3.6640625" style="1" customWidth="1"/>
    <col min="2" max="2" width="5" style="1" customWidth="1"/>
    <col min="3" max="4" width="4.6640625" style="1" customWidth="1"/>
    <col min="5" max="6" width="2.33203125" style="1" customWidth="1"/>
    <col min="7" max="7" width="4.6640625" style="1" customWidth="1"/>
    <col min="8" max="9" width="2.33203125" style="1" customWidth="1"/>
    <col min="10" max="10" width="4.6640625" style="1" customWidth="1"/>
    <col min="11" max="11" width="4.88671875" style="1" customWidth="1"/>
    <col min="12" max="13" width="2.33203125" style="1" customWidth="1"/>
    <col min="14" max="14" width="1.109375" style="1" customWidth="1"/>
    <col min="15" max="15" width="2.109375" style="1" customWidth="1"/>
    <col min="16" max="16" width="1.109375" style="1" customWidth="1"/>
    <col min="17" max="18" width="2.33203125" style="1" customWidth="1"/>
    <col min="19" max="19" width="4" style="1" customWidth="1"/>
    <col min="20" max="20" width="2.6640625" style="1" customWidth="1"/>
    <col min="21" max="21" width="2.109375" style="1" customWidth="1"/>
    <col min="22" max="22" width="2.6640625" style="1" customWidth="1"/>
    <col min="23" max="23" width="2.109375" style="1" customWidth="1"/>
    <col min="24" max="24" width="2.6640625" style="1" customWidth="1"/>
    <col min="25" max="27" width="2.109375" style="1" customWidth="1"/>
    <col min="28" max="29" width="1.109375" style="1" customWidth="1"/>
    <col min="30" max="30" width="2.33203125" style="1" customWidth="1"/>
    <col min="31" max="39" width="2.44140625" style="1" customWidth="1"/>
    <col min="40" max="40" width="1.44140625" style="1" customWidth="1"/>
    <col min="41" max="41" width="4.6640625" style="1" customWidth="1"/>
    <col min="42" max="16384" width="9" style="1"/>
  </cols>
  <sheetData>
    <row r="1" spans="1:41" ht="31.5" customHeight="1" x14ac:dyDescent="0.2">
      <c r="A1" s="257"/>
      <c r="B1" s="691" t="s">
        <v>399</v>
      </c>
      <c r="C1" s="692"/>
      <c r="D1" s="692"/>
      <c r="E1" s="692"/>
      <c r="F1" s="692"/>
      <c r="G1" s="692"/>
      <c r="H1" s="692"/>
      <c r="I1" s="692"/>
      <c r="J1" s="692"/>
      <c r="K1" s="692"/>
      <c r="L1" s="692"/>
      <c r="M1" s="692"/>
      <c r="N1" s="692"/>
      <c r="O1" s="692"/>
      <c r="P1" s="692"/>
      <c r="Q1" s="692"/>
      <c r="R1" s="692"/>
      <c r="S1" s="692"/>
      <c r="T1" s="692"/>
      <c r="U1" s="692"/>
      <c r="V1" s="692"/>
      <c r="W1" s="692"/>
      <c r="X1" s="692"/>
      <c r="Y1" s="692"/>
      <c r="Z1" s="692"/>
      <c r="AA1" s="692"/>
      <c r="AB1" s="692"/>
      <c r="AC1" s="692"/>
      <c r="AD1" s="692"/>
      <c r="AE1" s="692"/>
      <c r="AF1" s="692"/>
      <c r="AG1" s="692"/>
      <c r="AH1" s="692"/>
      <c r="AI1" s="692"/>
      <c r="AJ1" s="692"/>
      <c r="AK1" s="692"/>
      <c r="AL1" s="692"/>
      <c r="AM1" s="692"/>
      <c r="AN1" s="692"/>
    </row>
    <row r="2" spans="1:41" ht="24" customHeight="1" x14ac:dyDescent="0.2">
      <c r="A2" s="725"/>
      <c r="C2" s="693" t="s">
        <v>190</v>
      </c>
      <c r="D2" s="693"/>
      <c r="E2" s="726" t="s">
        <v>450</v>
      </c>
      <c r="F2" s="726"/>
      <c r="G2" s="726"/>
      <c r="H2" s="726"/>
      <c r="I2" s="726"/>
      <c r="J2" s="726"/>
      <c r="K2" s="726"/>
      <c r="L2" s="726"/>
      <c r="M2" s="726"/>
      <c r="N2" s="726"/>
      <c r="O2" s="726"/>
      <c r="P2" s="726"/>
      <c r="Q2" s="726"/>
      <c r="R2" s="726"/>
      <c r="S2" s="726"/>
      <c r="T2" s="726"/>
      <c r="U2" s="726"/>
      <c r="V2" s="726"/>
      <c r="W2" s="726"/>
      <c r="X2" s="726"/>
      <c r="Y2" s="726"/>
      <c r="Z2" s="726"/>
      <c r="AA2" s="726"/>
      <c r="AB2" s="726"/>
      <c r="AC2" s="726"/>
      <c r="AD2" s="726"/>
      <c r="AE2" s="726"/>
      <c r="AF2" s="726"/>
      <c r="AG2" s="726"/>
      <c r="AH2" s="726"/>
      <c r="AI2" s="726"/>
      <c r="AJ2" s="726"/>
      <c r="AK2" s="726"/>
      <c r="AL2" s="726"/>
      <c r="AM2" s="726"/>
    </row>
    <row r="3" spans="1:41" ht="9" customHeight="1" thickBot="1" x14ac:dyDescent="0.25">
      <c r="A3" s="725"/>
      <c r="C3" s="6"/>
      <c r="D3" s="2"/>
      <c r="E3" s="9"/>
      <c r="F3" s="9"/>
      <c r="G3" s="9"/>
      <c r="H3" s="9"/>
      <c r="I3" s="9"/>
      <c r="J3" s="9"/>
      <c r="K3" s="9"/>
      <c r="L3" s="9"/>
      <c r="M3" s="9"/>
      <c r="N3" s="9"/>
      <c r="O3" s="9"/>
      <c r="P3" s="9"/>
      <c r="Q3" s="9"/>
      <c r="R3" s="9"/>
      <c r="S3" s="9"/>
      <c r="T3" s="9"/>
      <c r="U3" s="9"/>
      <c r="V3" s="9"/>
      <c r="W3" s="9"/>
      <c r="X3" s="98"/>
      <c r="Y3" s="98"/>
      <c r="Z3" s="99"/>
      <c r="AA3" s="99"/>
      <c r="AB3" s="10"/>
      <c r="AC3" s="10"/>
    </row>
    <row r="4" spans="1:41" ht="14.25" customHeight="1" x14ac:dyDescent="0.2">
      <c r="A4" s="725"/>
      <c r="C4" s="727" t="s">
        <v>189</v>
      </c>
      <c r="D4" s="727"/>
      <c r="E4" s="727"/>
      <c r="F4" s="727"/>
      <c r="G4" s="727"/>
      <c r="H4" s="727"/>
      <c r="I4" s="727"/>
      <c r="J4" s="727"/>
      <c r="K4" s="727"/>
      <c r="L4" s="727"/>
      <c r="M4" s="727"/>
      <c r="N4" s="9"/>
      <c r="O4" s="9"/>
      <c r="P4" s="9"/>
      <c r="Q4" s="9"/>
      <c r="R4" s="9"/>
      <c r="S4" s="9"/>
      <c r="T4" s="9"/>
      <c r="U4" s="9"/>
      <c r="V4" s="9"/>
      <c r="W4" s="9"/>
      <c r="X4" s="728" t="s">
        <v>0</v>
      </c>
      <c r="Y4" s="729"/>
      <c r="Z4" s="729"/>
      <c r="AA4" s="730"/>
      <c r="AB4" s="729" t="s">
        <v>1</v>
      </c>
      <c r="AC4" s="729"/>
      <c r="AD4" s="729"/>
      <c r="AE4" s="730"/>
      <c r="AF4" s="728" t="s">
        <v>11</v>
      </c>
      <c r="AG4" s="729"/>
      <c r="AH4" s="729"/>
      <c r="AI4" s="729"/>
      <c r="AJ4" s="730"/>
      <c r="AK4" s="728" t="s">
        <v>2</v>
      </c>
      <c r="AL4" s="729"/>
      <c r="AM4" s="730"/>
      <c r="AN4" s="5"/>
      <c r="AO4" s="5"/>
    </row>
    <row r="5" spans="1:41" ht="24" customHeight="1" thickBot="1" x14ac:dyDescent="0.25">
      <c r="A5" s="725"/>
      <c r="C5" s="727"/>
      <c r="D5" s="727"/>
      <c r="E5" s="727"/>
      <c r="F5" s="727"/>
      <c r="G5" s="727"/>
      <c r="H5" s="727"/>
      <c r="I5" s="727"/>
      <c r="J5" s="727"/>
      <c r="K5" s="727"/>
      <c r="L5" s="727"/>
      <c r="M5" s="727"/>
      <c r="N5" s="15"/>
      <c r="O5" s="15"/>
      <c r="P5" s="15"/>
      <c r="Q5" s="15"/>
      <c r="R5" s="15"/>
      <c r="S5" s="15"/>
      <c r="T5" s="15"/>
      <c r="U5" s="15"/>
      <c r="V5" s="15"/>
      <c r="W5" s="9"/>
      <c r="X5" s="743">
        <f>入力!C3</f>
        <v>0</v>
      </c>
      <c r="Y5" s="704"/>
      <c r="Z5" s="704"/>
      <c r="AA5" s="705"/>
      <c r="AB5" s="636">
        <f>入力!C4</f>
        <v>0</v>
      </c>
      <c r="AC5" s="744"/>
      <c r="AD5" s="744"/>
      <c r="AE5" s="745"/>
      <c r="AF5" s="722">
        <f>入力!C5</f>
        <v>0</v>
      </c>
      <c r="AG5" s="723"/>
      <c r="AH5" s="723"/>
      <c r="AI5" s="723"/>
      <c r="AJ5" s="724"/>
      <c r="AK5" s="722">
        <f>入力!C6</f>
        <v>0</v>
      </c>
      <c r="AL5" s="723"/>
      <c r="AM5" s="724"/>
    </row>
    <row r="6" spans="1:41" ht="9.75" customHeight="1" thickBot="1" x14ac:dyDescent="0.25">
      <c r="A6" s="725"/>
      <c r="C6" s="2"/>
      <c r="D6" s="2"/>
      <c r="E6" s="61"/>
      <c r="F6" s="61"/>
      <c r="G6" s="61"/>
      <c r="H6" s="61"/>
      <c r="I6" s="61"/>
      <c r="J6" s="61"/>
      <c r="K6" s="61"/>
      <c r="L6" s="61"/>
      <c r="M6" s="61"/>
      <c r="N6" s="61"/>
      <c r="O6" s="61"/>
      <c r="P6" s="62"/>
      <c r="S6" s="13"/>
      <c r="T6" s="13"/>
      <c r="U6" s="13"/>
      <c r="V6" s="13"/>
      <c r="W6" s="13"/>
      <c r="X6" s="322"/>
      <c r="Y6" s="322"/>
      <c r="Z6" s="322"/>
      <c r="AA6" s="322"/>
      <c r="AB6" s="322"/>
      <c r="AC6" s="13"/>
    </row>
    <row r="7" spans="1:41" ht="13.5" customHeight="1" x14ac:dyDescent="0.2">
      <c r="A7" s="725"/>
      <c r="C7" s="737" t="s">
        <v>10</v>
      </c>
      <c r="D7" s="738"/>
      <c r="E7" s="740" t="str">
        <f>入力!C8&amp;入力!E8</f>
        <v/>
      </c>
      <c r="F7" s="741"/>
      <c r="G7" s="741"/>
      <c r="H7" s="741"/>
      <c r="I7" s="741"/>
      <c r="J7" s="741"/>
      <c r="K7" s="741"/>
      <c r="L7" s="741"/>
      <c r="M7" s="741"/>
      <c r="N7" s="741"/>
      <c r="O7" s="741"/>
      <c r="P7" s="741"/>
      <c r="Q7" s="741"/>
      <c r="R7" s="742"/>
      <c r="S7" s="327"/>
    </row>
    <row r="8" spans="1:41" ht="12.75" customHeight="1" x14ac:dyDescent="0.2">
      <c r="A8" s="725"/>
      <c r="C8" s="696" t="s">
        <v>406</v>
      </c>
      <c r="D8" s="697"/>
      <c r="E8" s="700" t="str">
        <f>IF(入力!E9=""," ",入力!C9&amp;入力!E9)</f>
        <v xml:space="preserve"> </v>
      </c>
      <c r="F8" s="701"/>
      <c r="G8" s="701"/>
      <c r="H8" s="701"/>
      <c r="I8" s="701"/>
      <c r="J8" s="701"/>
      <c r="K8" s="701"/>
      <c r="L8" s="701"/>
      <c r="M8" s="701"/>
      <c r="N8" s="701"/>
      <c r="O8" s="701"/>
      <c r="P8" s="701"/>
      <c r="Q8" s="701"/>
      <c r="R8" s="702"/>
    </row>
    <row r="9" spans="1:41" ht="12.75" customHeight="1" thickBot="1" x14ac:dyDescent="0.25">
      <c r="A9" s="725"/>
      <c r="C9" s="698"/>
      <c r="D9" s="699"/>
      <c r="E9" s="703"/>
      <c r="F9" s="704"/>
      <c r="G9" s="704"/>
      <c r="H9" s="704"/>
      <c r="I9" s="704"/>
      <c r="J9" s="704"/>
      <c r="K9" s="704"/>
      <c r="L9" s="704"/>
      <c r="M9" s="704"/>
      <c r="N9" s="704"/>
      <c r="O9" s="704"/>
      <c r="P9" s="704"/>
      <c r="Q9" s="704"/>
      <c r="R9" s="705"/>
    </row>
    <row r="10" spans="1:41" ht="13.5" customHeight="1" x14ac:dyDescent="0.2">
      <c r="A10" s="725"/>
      <c r="C10" s="676" t="s">
        <v>342</v>
      </c>
      <c r="D10" s="333" t="s">
        <v>12</v>
      </c>
      <c r="E10" s="320"/>
      <c r="F10" s="320"/>
      <c r="G10" s="320"/>
      <c r="H10" s="320"/>
      <c r="I10" s="320"/>
      <c r="J10" s="320"/>
      <c r="K10" s="320"/>
      <c r="L10" s="315"/>
      <c r="M10" s="321"/>
      <c r="N10" s="706" t="s">
        <v>10</v>
      </c>
      <c r="O10" s="707"/>
      <c r="P10" s="707"/>
      <c r="Q10" s="707"/>
      <c r="R10" s="708"/>
      <c r="S10" s="588" t="str">
        <f>入力!F27&amp;"　"&amp;入力!G27</f>
        <v>　</v>
      </c>
      <c r="T10" s="589"/>
      <c r="U10" s="589"/>
      <c r="V10" s="589"/>
      <c r="W10" s="589"/>
      <c r="X10" s="589"/>
      <c r="Y10" s="589"/>
      <c r="Z10" s="685">
        <f>入力!H27</f>
        <v>0</v>
      </c>
      <c r="AA10" s="686"/>
      <c r="AB10" s="686"/>
      <c r="AC10" s="686"/>
      <c r="AD10" s="686"/>
      <c r="AE10" s="326"/>
      <c r="AF10" s="320"/>
      <c r="AG10" s="320"/>
      <c r="AH10" s="320"/>
      <c r="AI10" s="320"/>
      <c r="AJ10" s="320"/>
      <c r="AK10" s="320"/>
      <c r="AL10" s="320"/>
      <c r="AM10" s="11"/>
    </row>
    <row r="11" spans="1:41" ht="12.75" customHeight="1" x14ac:dyDescent="0.2">
      <c r="A11" s="725"/>
      <c r="C11" s="677"/>
      <c r="D11" s="318" t="s">
        <v>13</v>
      </c>
      <c r="E11" s="629">
        <f>入力!C11</f>
        <v>0</v>
      </c>
      <c r="F11" s="629"/>
      <c r="G11" s="629"/>
      <c r="H11" s="629"/>
      <c r="I11" s="629"/>
      <c r="J11" s="629"/>
      <c r="L11" s="314"/>
      <c r="M11" s="317"/>
      <c r="N11" s="644" t="s">
        <v>3</v>
      </c>
      <c r="O11" s="645"/>
      <c r="P11" s="645"/>
      <c r="Q11" s="645"/>
      <c r="R11" s="646"/>
      <c r="S11" s="608" t="str">
        <f>入力!C27&amp;"　"&amp;入力!E27</f>
        <v>　</v>
      </c>
      <c r="T11" s="604"/>
      <c r="U11" s="604"/>
      <c r="V11" s="604"/>
      <c r="W11" s="604"/>
      <c r="X11" s="604"/>
      <c r="Y11" s="604"/>
      <c r="Z11" s="668"/>
      <c r="AA11" s="585"/>
      <c r="AB11" s="585"/>
      <c r="AC11" s="585"/>
      <c r="AD11" s="585"/>
      <c r="AE11" s="327"/>
      <c r="AM11" s="8"/>
    </row>
    <row r="12" spans="1:41" ht="12.75" customHeight="1" thickBot="1" x14ac:dyDescent="0.25">
      <c r="A12" s="725"/>
      <c r="C12" s="677"/>
      <c r="D12" s="641" t="str">
        <f>入力!C5&amp;入力!E11&amp;入力!F11</f>
        <v/>
      </c>
      <c r="E12" s="642"/>
      <c r="F12" s="642"/>
      <c r="G12" s="642"/>
      <c r="H12" s="642"/>
      <c r="I12" s="642"/>
      <c r="J12" s="642"/>
      <c r="K12" s="642"/>
      <c r="L12" s="642"/>
      <c r="M12" s="643"/>
      <c r="N12" s="647"/>
      <c r="O12" s="648"/>
      <c r="P12" s="648"/>
      <c r="Q12" s="648"/>
      <c r="R12" s="649"/>
      <c r="S12" s="650"/>
      <c r="T12" s="651"/>
      <c r="U12" s="651"/>
      <c r="V12" s="651"/>
      <c r="W12" s="651"/>
      <c r="X12" s="651"/>
      <c r="Y12" s="651"/>
      <c r="Z12" s="670"/>
      <c r="AA12" s="671"/>
      <c r="AB12" s="671"/>
      <c r="AC12" s="671"/>
      <c r="AD12" s="671"/>
      <c r="AE12" s="328"/>
      <c r="AF12" s="62"/>
      <c r="AG12" s="62"/>
      <c r="AH12" s="62"/>
      <c r="AI12" s="62"/>
      <c r="AJ12" s="62"/>
      <c r="AK12" s="62"/>
      <c r="AL12" s="62"/>
      <c r="AM12" s="325"/>
    </row>
    <row r="13" spans="1:41" ht="13.5" customHeight="1" x14ac:dyDescent="0.2">
      <c r="A13" s="725"/>
      <c r="C13" s="677"/>
      <c r="D13" s="641"/>
      <c r="E13" s="642"/>
      <c r="F13" s="642"/>
      <c r="G13" s="642"/>
      <c r="H13" s="642"/>
      <c r="I13" s="642"/>
      <c r="J13" s="642"/>
      <c r="K13" s="642"/>
      <c r="L13" s="642"/>
      <c r="M13" s="643"/>
      <c r="N13" s="630" t="s">
        <v>10</v>
      </c>
      <c r="O13" s="631"/>
      <c r="P13" s="631"/>
      <c r="Q13" s="631"/>
      <c r="R13" s="632"/>
      <c r="S13" s="633" t="str">
        <f>入力!F28&amp;"　"&amp;入力!G28</f>
        <v>　</v>
      </c>
      <c r="T13" s="634"/>
      <c r="U13" s="634"/>
      <c r="V13" s="634"/>
      <c r="W13" s="634"/>
      <c r="X13" s="634"/>
      <c r="Y13" s="634"/>
      <c r="Z13" s="665">
        <f>入力!H28</f>
        <v>0</v>
      </c>
      <c r="AA13" s="666"/>
      <c r="AB13" s="666"/>
      <c r="AC13" s="666"/>
      <c r="AD13" s="667"/>
      <c r="AE13" s="596" t="s">
        <v>339</v>
      </c>
      <c r="AF13" s="596"/>
      <c r="AG13" s="596"/>
      <c r="AH13" s="596"/>
      <c r="AI13" s="596"/>
      <c r="AJ13" s="596"/>
      <c r="AK13" s="596"/>
      <c r="AL13" s="596"/>
      <c r="AM13" s="673"/>
    </row>
    <row r="14" spans="1:41" ht="12.75" customHeight="1" x14ac:dyDescent="0.2">
      <c r="A14" s="725"/>
      <c r="C14" s="677"/>
      <c r="D14" s="329" t="s">
        <v>23</v>
      </c>
      <c r="E14" s="590">
        <f>入力!C13</f>
        <v>0</v>
      </c>
      <c r="F14" s="590"/>
      <c r="G14" s="590"/>
      <c r="H14" s="590" t="str">
        <f>IF(入力!E13="","　","("&amp;入力!E13&amp;")")</f>
        <v>　</v>
      </c>
      <c r="I14" s="590"/>
      <c r="J14" s="590"/>
      <c r="K14" s="590">
        <f>入力!F13</f>
        <v>0</v>
      </c>
      <c r="L14" s="590"/>
      <c r="M14" s="591"/>
      <c r="N14" s="595" t="s">
        <v>18</v>
      </c>
      <c r="O14" s="596"/>
      <c r="P14" s="596"/>
      <c r="Q14" s="596"/>
      <c r="R14" s="597"/>
      <c r="S14" s="608" t="str">
        <f>入力!C28&amp;"　"&amp;入力!E28</f>
        <v>　</v>
      </c>
      <c r="T14" s="604"/>
      <c r="U14" s="604"/>
      <c r="V14" s="604"/>
      <c r="W14" s="604"/>
      <c r="X14" s="604"/>
      <c r="Y14" s="604"/>
      <c r="Z14" s="668"/>
      <c r="AA14" s="585"/>
      <c r="AB14" s="585"/>
      <c r="AC14" s="585"/>
      <c r="AD14" s="669"/>
      <c r="AE14" s="655" t="str">
        <f>IF(入力!$Q28=0,"",入力!Q28)</f>
        <v/>
      </c>
      <c r="AF14" s="653" t="str">
        <f>IF(入力!$Q28=0,"",IF(入力!R28=0,"0",入力!R28))</f>
        <v/>
      </c>
      <c r="AG14" s="653" t="str">
        <f>IF(入力!$Q28=0,"",IF(入力!S28=0,"0",入力!S28))</f>
        <v/>
      </c>
      <c r="AH14" s="653" t="str">
        <f>IF(入力!$Q28=0,"",IF(入力!T28=0,"0",入力!T28))</f>
        <v/>
      </c>
      <c r="AI14" s="653" t="str">
        <f>IF(入力!$Q28=0,"",IF(入力!U28=0,"0",入力!U28))</f>
        <v/>
      </c>
      <c r="AJ14" s="653" t="str">
        <f>IF(入力!$Q28=0,"",IF(入力!V28=0,"0",入力!V28))</f>
        <v/>
      </c>
      <c r="AK14" s="653" t="str">
        <f>IF(入力!$Q28=0,"",IF(入力!W28=0,"0",入力!W28))</f>
        <v/>
      </c>
      <c r="AL14" s="687" t="str">
        <f>IF(入力!$Q28=0,"",IF(入力!X28=0,"0",入力!X28))</f>
        <v/>
      </c>
      <c r="AM14" s="689" t="str">
        <f>IF(入力!$Q28=0,"",IF(入力!Y28=0,"0",入力!Y28))</f>
        <v/>
      </c>
    </row>
    <row r="15" spans="1:41" ht="12.75" customHeight="1" thickBot="1" x14ac:dyDescent="0.25">
      <c r="A15" s="725"/>
      <c r="C15" s="678"/>
      <c r="D15" s="330" t="s">
        <v>25</v>
      </c>
      <c r="E15" s="674">
        <f>入力!C14</f>
        <v>0</v>
      </c>
      <c r="F15" s="674"/>
      <c r="G15" s="674"/>
      <c r="H15" s="674" t="str">
        <f>IF(入力!E14="","　","("&amp;入力!E14&amp;")")</f>
        <v>　</v>
      </c>
      <c r="I15" s="674"/>
      <c r="J15" s="674"/>
      <c r="K15" s="674">
        <f>入力!F14</f>
        <v>0</v>
      </c>
      <c r="L15" s="674"/>
      <c r="M15" s="675"/>
      <c r="N15" s="595"/>
      <c r="O15" s="596"/>
      <c r="P15" s="596"/>
      <c r="Q15" s="596"/>
      <c r="R15" s="597"/>
      <c r="S15" s="650"/>
      <c r="T15" s="651"/>
      <c r="U15" s="651"/>
      <c r="V15" s="651"/>
      <c r="W15" s="651"/>
      <c r="X15" s="651"/>
      <c r="Y15" s="651"/>
      <c r="Z15" s="670"/>
      <c r="AA15" s="671"/>
      <c r="AB15" s="671"/>
      <c r="AC15" s="671"/>
      <c r="AD15" s="672"/>
      <c r="AE15" s="656"/>
      <c r="AF15" s="654" t="str">
        <f>IF(入力!$Q31=0,"",IF(入力!R31=0,"0",入力!R31))</f>
        <v/>
      </c>
      <c r="AG15" s="654" t="str">
        <f>IF(入力!$Q31=0,"",IF(入力!S31=0,"0",入力!S31))</f>
        <v/>
      </c>
      <c r="AH15" s="654" t="str">
        <f>IF(入力!$Q31=0,"",IF(入力!T31=0,"0",入力!T31))</f>
        <v/>
      </c>
      <c r="AI15" s="654" t="str">
        <f>IF(入力!$Q31=0,"",IF(入力!U31=0,"0",入力!U31))</f>
        <v/>
      </c>
      <c r="AJ15" s="654" t="str">
        <f>IF(入力!$Q31=0,"",IF(入力!V31=0,"0",入力!V31))</f>
        <v/>
      </c>
      <c r="AK15" s="654" t="str">
        <f>IF(入力!$Q31=0,"",IF(入力!W31=0,"0",入力!W31))</f>
        <v/>
      </c>
      <c r="AL15" s="688" t="str">
        <f>IF(入力!$Q31=0,"",IF(入力!X31=0,"0",入力!X31))</f>
        <v/>
      </c>
      <c r="AM15" s="690" t="str">
        <f>IF(入力!$Q31=0,"",IF(入力!Y31=0,"0",入力!Y31))</f>
        <v/>
      </c>
    </row>
    <row r="16" spans="1:41" ht="13.5" customHeight="1" x14ac:dyDescent="0.2">
      <c r="A16" s="725"/>
      <c r="C16" s="676" t="s">
        <v>338</v>
      </c>
      <c r="D16" s="679" t="s">
        <v>4</v>
      </c>
      <c r="E16" s="681" t="str">
        <f>入力!C16&amp;"　"&amp;入力!E16</f>
        <v>　</v>
      </c>
      <c r="F16" s="681"/>
      <c r="G16" s="681"/>
      <c r="H16" s="681"/>
      <c r="I16" s="681"/>
      <c r="J16" s="681"/>
      <c r="K16" s="681"/>
      <c r="L16" s="681"/>
      <c r="M16" s="682"/>
      <c r="N16" s="625" t="s">
        <v>10</v>
      </c>
      <c r="O16" s="626"/>
      <c r="P16" s="626"/>
      <c r="Q16" s="626"/>
      <c r="R16" s="627"/>
      <c r="S16" s="633" t="str">
        <f>入力!F29&amp;"　"&amp;入力!G29</f>
        <v>　</v>
      </c>
      <c r="T16" s="634"/>
      <c r="U16" s="634"/>
      <c r="V16" s="634"/>
      <c r="W16" s="634"/>
      <c r="X16" s="634"/>
      <c r="Y16" s="634"/>
      <c r="Z16" s="635">
        <f>入力!H29</f>
        <v>0</v>
      </c>
      <c r="AA16" s="636"/>
      <c r="AB16" s="636"/>
      <c r="AC16" s="636"/>
      <c r="AD16" s="657"/>
      <c r="AE16" s="662" t="s">
        <v>339</v>
      </c>
      <c r="AF16" s="663"/>
      <c r="AG16" s="663"/>
      <c r="AH16" s="663"/>
      <c r="AI16" s="663"/>
      <c r="AJ16" s="663"/>
      <c r="AK16" s="663"/>
      <c r="AL16" s="663"/>
      <c r="AM16" s="664"/>
    </row>
    <row r="17" spans="1:39" ht="12.75" customHeight="1" x14ac:dyDescent="0.2">
      <c r="A17" s="725"/>
      <c r="C17" s="677"/>
      <c r="D17" s="680"/>
      <c r="E17" s="683"/>
      <c r="F17" s="683"/>
      <c r="G17" s="683"/>
      <c r="H17" s="683"/>
      <c r="I17" s="683"/>
      <c r="J17" s="683"/>
      <c r="K17" s="683"/>
      <c r="L17" s="683"/>
      <c r="M17" s="684"/>
      <c r="N17" s="644" t="s">
        <v>19</v>
      </c>
      <c r="O17" s="645"/>
      <c r="P17" s="645"/>
      <c r="Q17" s="645"/>
      <c r="R17" s="646"/>
      <c r="S17" s="608" t="str">
        <f>入力!C29&amp;"　"&amp;入力!E29</f>
        <v>　</v>
      </c>
      <c r="T17" s="604"/>
      <c r="U17" s="604"/>
      <c r="V17" s="604"/>
      <c r="W17" s="604"/>
      <c r="X17" s="604"/>
      <c r="Y17" s="604"/>
      <c r="Z17" s="637"/>
      <c r="AA17" s="638"/>
      <c r="AB17" s="638"/>
      <c r="AC17" s="638"/>
      <c r="AD17" s="658"/>
      <c r="AE17" s="652" t="str">
        <f>IF(入力!$Q29=0,"",入力!Q29)</f>
        <v/>
      </c>
      <c r="AF17" s="607" t="str">
        <f>IF(入力!$Q29=0,"",IF(入力!R29=0,"0",入力!R29))</f>
        <v/>
      </c>
      <c r="AG17" s="607" t="str">
        <f>IF(入力!$Q29=0,"",IF(入力!S29=0,"0",入力!S29))</f>
        <v/>
      </c>
      <c r="AH17" s="607" t="str">
        <f>IF(入力!$Q29=0,"",IF(入力!T29=0,"0",入力!T29))</f>
        <v/>
      </c>
      <c r="AI17" s="607" t="str">
        <f>IF(入力!$Q29=0,"",IF(入力!U29=0,"0",入力!U29))</f>
        <v/>
      </c>
      <c r="AJ17" s="607" t="str">
        <f>IF(入力!$Q29=0,"",IF(入力!V29=0,"0",入力!V29))</f>
        <v/>
      </c>
      <c r="AK17" s="607" t="str">
        <f>IF(入力!$Q29=0,"",IF(入力!W29=0,"0",入力!W29))</f>
        <v/>
      </c>
      <c r="AL17" s="607" t="str">
        <f>IF(入力!$Q29=0,"",IF(入力!X29=0,"0",入力!X29))</f>
        <v/>
      </c>
      <c r="AM17" s="628" t="str">
        <f>IF(入力!$Q29=0,"",IF(入力!Y29=0,"0",入力!Y29))</f>
        <v/>
      </c>
    </row>
    <row r="18" spans="1:39" ht="12.75" customHeight="1" thickBot="1" x14ac:dyDescent="0.25">
      <c r="A18" s="725"/>
      <c r="C18" s="677"/>
      <c r="D18" s="331" t="s">
        <v>12</v>
      </c>
      <c r="E18" s="332"/>
      <c r="F18" s="332"/>
      <c r="G18" s="332"/>
      <c r="H18" s="332"/>
      <c r="I18" s="332"/>
      <c r="J18" s="332"/>
      <c r="L18" s="316"/>
      <c r="M18" s="319"/>
      <c r="N18" s="647"/>
      <c r="O18" s="648"/>
      <c r="P18" s="648"/>
      <c r="Q18" s="648"/>
      <c r="R18" s="649"/>
      <c r="S18" s="650"/>
      <c r="T18" s="651"/>
      <c r="U18" s="651"/>
      <c r="V18" s="651"/>
      <c r="W18" s="651"/>
      <c r="X18" s="651"/>
      <c r="Y18" s="651"/>
      <c r="Z18" s="659"/>
      <c r="AA18" s="660"/>
      <c r="AB18" s="660"/>
      <c r="AC18" s="660"/>
      <c r="AD18" s="661"/>
      <c r="AE18" s="652"/>
      <c r="AF18" s="607" t="str">
        <f>IF(入力!$Q34=0,"",IF(入力!R34=0,"0",入力!R34))</f>
        <v/>
      </c>
      <c r="AG18" s="607" t="str">
        <f>IF(入力!$Q34=0,"",IF(入力!S34=0,"0",入力!S34))</f>
        <v/>
      </c>
      <c r="AH18" s="607" t="str">
        <f>IF(入力!$Q34=0,"",IF(入力!T34=0,"0",入力!T34))</f>
        <v/>
      </c>
      <c r="AI18" s="607" t="str">
        <f>IF(入力!$Q34=0,"",IF(入力!U34=0,"0",入力!U34))</f>
        <v/>
      </c>
      <c r="AJ18" s="607" t="str">
        <f>IF(入力!$Q34=0,"",IF(入力!V34=0,"0",入力!V34))</f>
        <v/>
      </c>
      <c r="AK18" s="607" t="str">
        <f>IF(入力!$Q34=0,"",IF(入力!W34=0,"0",入力!W34))</f>
        <v/>
      </c>
      <c r="AL18" s="607" t="str">
        <f>IF(入力!$Q34=0,"",IF(入力!X34=0,"0",入力!X34))</f>
        <v/>
      </c>
      <c r="AM18" s="628" t="str">
        <f>IF(入力!$Q34=0,"",IF(入力!Y34=0,"0",入力!Y34))</f>
        <v/>
      </c>
    </row>
    <row r="19" spans="1:39" ht="13.5" customHeight="1" x14ac:dyDescent="0.2">
      <c r="A19" s="725"/>
      <c r="C19" s="677"/>
      <c r="D19" s="318" t="s">
        <v>13</v>
      </c>
      <c r="E19" s="629">
        <f>IF(入力!I18="○",E11,入力!C18)</f>
        <v>0</v>
      </c>
      <c r="F19" s="629"/>
      <c r="G19" s="629"/>
      <c r="H19" s="629"/>
      <c r="I19" s="629"/>
      <c r="J19" s="629"/>
      <c r="L19" s="314"/>
      <c r="M19" s="317"/>
      <c r="N19" s="630" t="s">
        <v>10</v>
      </c>
      <c r="O19" s="631"/>
      <c r="P19" s="631"/>
      <c r="Q19" s="631"/>
      <c r="R19" s="632"/>
      <c r="S19" s="633" t="str">
        <f>入力!F35&amp;"　"&amp;入力!G35</f>
        <v>　</v>
      </c>
      <c r="T19" s="634"/>
      <c r="U19" s="634"/>
      <c r="V19" s="634"/>
      <c r="W19" s="634"/>
      <c r="X19" s="634"/>
      <c r="Y19" s="634"/>
      <c r="Z19" s="635">
        <f>入力!H35</f>
        <v>0</v>
      </c>
      <c r="AA19" s="636"/>
      <c r="AB19" s="636"/>
      <c r="AC19" s="636"/>
      <c r="AD19" s="636"/>
      <c r="AE19" s="326"/>
      <c r="AF19" s="320"/>
      <c r="AG19" s="320"/>
      <c r="AH19" s="320"/>
      <c r="AI19" s="320"/>
      <c r="AJ19" s="320"/>
      <c r="AK19" s="320"/>
      <c r="AL19" s="320"/>
      <c r="AM19" s="11"/>
    </row>
    <row r="20" spans="1:39" ht="12.75" customHeight="1" x14ac:dyDescent="0.2">
      <c r="A20" s="725"/>
      <c r="C20" s="677"/>
      <c r="D20" s="641" t="str">
        <f>IF(入力!I18="○",D12,入力!C5&amp;入力!E18&amp;入力!F18)</f>
        <v/>
      </c>
      <c r="E20" s="642"/>
      <c r="F20" s="642"/>
      <c r="G20" s="642"/>
      <c r="H20" s="642"/>
      <c r="I20" s="642"/>
      <c r="J20" s="642"/>
      <c r="K20" s="642"/>
      <c r="L20" s="642"/>
      <c r="M20" s="643"/>
      <c r="N20" s="595" t="s">
        <v>16</v>
      </c>
      <c r="O20" s="596"/>
      <c r="P20" s="596"/>
      <c r="Q20" s="596"/>
      <c r="R20" s="597"/>
      <c r="S20" s="608" t="str">
        <f>入力!C35&amp;"　"&amp;入力!E35</f>
        <v>　</v>
      </c>
      <c r="T20" s="604"/>
      <c r="U20" s="604"/>
      <c r="V20" s="604"/>
      <c r="W20" s="604"/>
      <c r="X20" s="604"/>
      <c r="Y20" s="604"/>
      <c r="Z20" s="637"/>
      <c r="AA20" s="638"/>
      <c r="AB20" s="638"/>
      <c r="AC20" s="638"/>
      <c r="AD20" s="638"/>
      <c r="AE20" s="327"/>
      <c r="AM20" s="8"/>
    </row>
    <row r="21" spans="1:39" ht="12.75" customHeight="1" thickBot="1" x14ac:dyDescent="0.25">
      <c r="A21" s="725"/>
      <c r="C21" s="677"/>
      <c r="D21" s="641"/>
      <c r="E21" s="642"/>
      <c r="F21" s="642"/>
      <c r="G21" s="642"/>
      <c r="H21" s="642"/>
      <c r="I21" s="642"/>
      <c r="J21" s="642"/>
      <c r="K21" s="642"/>
      <c r="L21" s="642"/>
      <c r="M21" s="643"/>
      <c r="N21" s="595"/>
      <c r="O21" s="596"/>
      <c r="P21" s="596"/>
      <c r="Q21" s="596"/>
      <c r="R21" s="597"/>
      <c r="S21" s="609"/>
      <c r="T21" s="610"/>
      <c r="U21" s="610"/>
      <c r="V21" s="610"/>
      <c r="W21" s="610"/>
      <c r="X21" s="610"/>
      <c r="Y21" s="610"/>
      <c r="Z21" s="639"/>
      <c r="AA21" s="640"/>
      <c r="AB21" s="640"/>
      <c r="AC21" s="640"/>
      <c r="AD21" s="640"/>
      <c r="AE21" s="327"/>
      <c r="AM21" s="8"/>
    </row>
    <row r="22" spans="1:39" ht="13.5" customHeight="1" x14ac:dyDescent="0.2">
      <c r="A22" s="725"/>
      <c r="C22" s="677"/>
      <c r="D22" s="329" t="s">
        <v>23</v>
      </c>
      <c r="E22" s="590">
        <f>IF(入力!I18="○",E14,入力!C20)</f>
        <v>0</v>
      </c>
      <c r="F22" s="590"/>
      <c r="G22" s="590"/>
      <c r="H22" s="590" t="str">
        <f>IF(入力!I18="○",H14,IF(入力!E20="","　","（"&amp;入力!E20&amp;"）"))</f>
        <v>　</v>
      </c>
      <c r="I22" s="590"/>
      <c r="J22" s="590"/>
      <c r="K22" s="590">
        <f>IF(入力!I18="○",K14,入力!F20)</f>
        <v>0</v>
      </c>
      <c r="L22" s="590"/>
      <c r="M22" s="591"/>
      <c r="N22" s="592" t="s">
        <v>332</v>
      </c>
      <c r="O22" s="593"/>
      <c r="P22" s="593"/>
      <c r="Q22" s="593"/>
      <c r="R22" s="594"/>
      <c r="S22" s="588" t="s">
        <v>334</v>
      </c>
      <c r="T22" s="589"/>
      <c r="U22" s="589"/>
      <c r="V22" s="589"/>
      <c r="W22" s="589"/>
      <c r="X22" s="589"/>
      <c r="Y22" s="589"/>
      <c r="Z22" s="589"/>
      <c r="AA22" s="589"/>
      <c r="AB22" s="589"/>
      <c r="AC22" s="589"/>
      <c r="AD22" s="589"/>
      <c r="AE22" s="327"/>
      <c r="AM22" s="8"/>
    </row>
    <row r="23" spans="1:39" ht="12.75" customHeight="1" x14ac:dyDescent="0.2">
      <c r="A23" s="725"/>
      <c r="C23" s="677"/>
      <c r="D23" s="329" t="s">
        <v>25</v>
      </c>
      <c r="E23" s="590">
        <f>IF(入力!I18="○",E15,入力!C21)</f>
        <v>0</v>
      </c>
      <c r="F23" s="590"/>
      <c r="G23" s="590"/>
      <c r="H23" s="590" t="str">
        <f>IF(入力!I18="○",H15,IF(入力!E21="","　","（"&amp;入力!E21&amp;"）"))</f>
        <v>　</v>
      </c>
      <c r="I23" s="590"/>
      <c r="J23" s="590"/>
      <c r="K23" s="590">
        <f>IF(入力!I18="○",K15,入力!F21)</f>
        <v>0</v>
      </c>
      <c r="L23" s="590"/>
      <c r="M23" s="591"/>
      <c r="N23" s="595"/>
      <c r="O23" s="596"/>
      <c r="P23" s="596"/>
      <c r="Q23" s="596"/>
      <c r="R23" s="597"/>
      <c r="S23" s="601">
        <f>入力!C32</f>
        <v>0</v>
      </c>
      <c r="T23" s="602"/>
      <c r="U23" s="602"/>
      <c r="V23" s="602"/>
      <c r="W23" s="602"/>
      <c r="X23" s="602"/>
      <c r="Y23" s="602"/>
      <c r="Z23" s="602"/>
      <c r="AA23" s="602"/>
      <c r="AB23" s="602"/>
      <c r="AC23" s="602"/>
      <c r="AD23" s="602"/>
      <c r="AE23" s="327"/>
      <c r="AM23" s="8"/>
    </row>
    <row r="24" spans="1:39" ht="12.75" customHeight="1" x14ac:dyDescent="0.2">
      <c r="A24" s="725"/>
      <c r="C24" s="677"/>
      <c r="D24" s="329" t="s">
        <v>397</v>
      </c>
      <c r="E24" s="590">
        <f>入力!C22</f>
        <v>0</v>
      </c>
      <c r="F24" s="590"/>
      <c r="G24" s="590"/>
      <c r="H24" s="590">
        <f>入力!E22</f>
        <v>0</v>
      </c>
      <c r="I24" s="590"/>
      <c r="J24" s="590"/>
      <c r="K24" s="590">
        <f>入力!F22</f>
        <v>0</v>
      </c>
      <c r="L24" s="590"/>
      <c r="M24" s="591"/>
      <c r="N24" s="595"/>
      <c r="O24" s="596"/>
      <c r="P24" s="596"/>
      <c r="Q24" s="596"/>
      <c r="R24" s="597"/>
      <c r="S24" s="603"/>
      <c r="T24" s="604"/>
      <c r="U24" s="604"/>
      <c r="V24" s="604"/>
      <c r="W24" s="604"/>
      <c r="X24" s="604"/>
      <c r="Y24" s="604"/>
      <c r="Z24" s="604"/>
      <c r="AA24" s="604"/>
      <c r="AB24" s="604"/>
      <c r="AC24" s="604"/>
      <c r="AD24" s="604"/>
      <c r="AE24" s="327"/>
      <c r="AM24" s="8"/>
    </row>
    <row r="25" spans="1:39" ht="21.75" customHeight="1" thickBot="1" x14ac:dyDescent="0.25">
      <c r="A25" s="725"/>
      <c r="C25" s="678"/>
      <c r="D25" s="405" t="s">
        <v>506</v>
      </c>
      <c r="E25" s="674">
        <f>入力!C23</f>
        <v>0</v>
      </c>
      <c r="F25" s="674"/>
      <c r="G25" s="674"/>
      <c r="H25" s="674"/>
      <c r="I25" s="674"/>
      <c r="J25" s="674"/>
      <c r="K25" s="674"/>
      <c r="L25" s="674"/>
      <c r="M25" s="675"/>
      <c r="N25" s="598"/>
      <c r="O25" s="599"/>
      <c r="P25" s="599"/>
      <c r="Q25" s="599"/>
      <c r="R25" s="600"/>
      <c r="S25" s="605"/>
      <c r="T25" s="606"/>
      <c r="U25" s="606"/>
      <c r="V25" s="606"/>
      <c r="W25" s="606"/>
      <c r="X25" s="606"/>
      <c r="Y25" s="606"/>
      <c r="Z25" s="606"/>
      <c r="AA25" s="606"/>
      <c r="AB25" s="606"/>
      <c r="AC25" s="606"/>
      <c r="AD25" s="606"/>
      <c r="AE25" s="328"/>
      <c r="AF25" s="62"/>
      <c r="AG25" s="62"/>
      <c r="AH25" s="62"/>
      <c r="AI25" s="62"/>
      <c r="AJ25" s="62"/>
      <c r="AK25" s="62"/>
      <c r="AL25" s="62"/>
      <c r="AM25" s="325"/>
    </row>
    <row r="26" spans="1:39" ht="7.5" customHeight="1" thickBot="1" x14ac:dyDescent="0.25">
      <c r="A26" s="725"/>
      <c r="C26" s="7"/>
      <c r="D26" s="7"/>
      <c r="E26" s="7"/>
      <c r="F26" s="7"/>
      <c r="G26" s="7"/>
      <c r="H26" s="7"/>
      <c r="I26" s="7"/>
      <c r="J26" s="7"/>
      <c r="K26" s="7"/>
      <c r="L26" s="7"/>
      <c r="M26" s="7"/>
      <c r="N26" s="7"/>
      <c r="O26" s="7"/>
      <c r="P26" s="7"/>
      <c r="Q26" s="7"/>
      <c r="R26" s="7"/>
      <c r="S26" s="7"/>
      <c r="T26" s="7"/>
      <c r="U26" s="7"/>
      <c r="V26" s="7"/>
      <c r="W26" s="7"/>
      <c r="X26" s="7"/>
      <c r="Y26" s="7"/>
      <c r="Z26" s="12"/>
      <c r="AA26" s="12"/>
      <c r="AB26" s="12"/>
      <c r="AC26" s="12"/>
    </row>
    <row r="27" spans="1:39" ht="15" customHeight="1" x14ac:dyDescent="0.2">
      <c r="A27" s="725"/>
      <c r="C27" s="14" t="s">
        <v>5</v>
      </c>
      <c r="D27" s="731" t="s">
        <v>7</v>
      </c>
      <c r="E27" s="732"/>
      <c r="F27" s="732"/>
      <c r="G27" s="732"/>
      <c r="H27" s="732"/>
      <c r="I27" s="733"/>
      <c r="J27" s="731" t="s">
        <v>10</v>
      </c>
      <c r="K27" s="732"/>
      <c r="L27" s="732"/>
      <c r="M27" s="732"/>
      <c r="N27" s="732"/>
      <c r="O27" s="732"/>
      <c r="P27" s="733"/>
      <c r="Q27" s="731" t="s">
        <v>6</v>
      </c>
      <c r="R27" s="733"/>
      <c r="S27" s="731" t="s">
        <v>8</v>
      </c>
      <c r="T27" s="732"/>
      <c r="U27" s="732"/>
      <c r="V27" s="732"/>
      <c r="W27" s="732"/>
      <c r="X27" s="732"/>
      <c r="Y27" s="733"/>
      <c r="Z27" s="731" t="s">
        <v>9</v>
      </c>
      <c r="AA27" s="732"/>
      <c r="AB27" s="732"/>
      <c r="AC27" s="732"/>
      <c r="AD27" s="733"/>
      <c r="AE27" s="734" t="s">
        <v>317</v>
      </c>
      <c r="AF27" s="735"/>
      <c r="AG27" s="735"/>
      <c r="AH27" s="735"/>
      <c r="AI27" s="735"/>
      <c r="AJ27" s="735"/>
      <c r="AK27" s="735"/>
      <c r="AL27" s="735"/>
      <c r="AM27" s="736"/>
    </row>
    <row r="28" spans="1:39" ht="24" customHeight="1" x14ac:dyDescent="0.2">
      <c r="A28" s="725"/>
      <c r="C28" s="77">
        <f>入力!B43</f>
        <v>0</v>
      </c>
      <c r="D28" s="617" t="str">
        <f>入力!C43&amp;"　"&amp;入力!E43</f>
        <v>　</v>
      </c>
      <c r="E28" s="618"/>
      <c r="F28" s="618"/>
      <c r="G28" s="618"/>
      <c r="H28" s="618"/>
      <c r="I28" s="619"/>
      <c r="J28" s="620" t="str">
        <f>入力!F43&amp;"　"&amp;入力!G43</f>
        <v>　</v>
      </c>
      <c r="K28" s="621"/>
      <c r="L28" s="621"/>
      <c r="M28" s="621"/>
      <c r="N28" s="621"/>
      <c r="O28" s="621"/>
      <c r="P28" s="622"/>
      <c r="Q28" s="623">
        <f>入力!H43</f>
        <v>0</v>
      </c>
      <c r="R28" s="624"/>
      <c r="S28" s="18" t="s">
        <v>17</v>
      </c>
      <c r="T28" s="102">
        <f>入力!J43</f>
        <v>0</v>
      </c>
      <c r="U28" s="82" t="s">
        <v>20</v>
      </c>
      <c r="V28" s="102">
        <f>入力!K43</f>
        <v>0</v>
      </c>
      <c r="W28" s="86" t="s">
        <v>21</v>
      </c>
      <c r="X28" s="102">
        <f>入力!L43</f>
        <v>0</v>
      </c>
      <c r="Y28" s="83" t="s">
        <v>22</v>
      </c>
      <c r="Z28" s="613">
        <f>入力!M43</f>
        <v>0</v>
      </c>
      <c r="AA28" s="614"/>
      <c r="AB28" s="614"/>
      <c r="AC28" s="615" t="s">
        <v>72</v>
      </c>
      <c r="AD28" s="616"/>
      <c r="AE28" s="94" t="str">
        <f>IF(入力!$Q43=0,"",入力!Q43)</f>
        <v/>
      </c>
      <c r="AF28" s="96" t="str">
        <f>IF(入力!$Q43=0,"",IF(入力!R43=0,"0",入力!R43))</f>
        <v/>
      </c>
      <c r="AG28" s="96" t="str">
        <f>IF(入力!$Q43=0,"",IF(入力!S43=0,"0",入力!S43))</f>
        <v/>
      </c>
      <c r="AH28" s="96" t="str">
        <f>IF(入力!$Q43=0,"",IF(入力!T43=0,"0",入力!T43))</f>
        <v/>
      </c>
      <c r="AI28" s="96" t="str">
        <f>IF(入力!$Q43=0,"",IF(入力!U43=0,"0",入力!U43))</f>
        <v/>
      </c>
      <c r="AJ28" s="96" t="str">
        <f>IF(入力!$Q43=0,"",IF(入力!V43=0,"0",入力!V43))</f>
        <v/>
      </c>
      <c r="AK28" s="96" t="str">
        <f>IF(入力!$Q43=0,"",IF(入力!W43=0,"0",入力!W43))</f>
        <v/>
      </c>
      <c r="AL28" s="96" t="str">
        <f>IF(入力!$Q43=0,"",IF(入力!X43=0,"0",入力!X43))</f>
        <v/>
      </c>
      <c r="AM28" s="97" t="str">
        <f>IF(入力!$Q43=0,"",IF(入力!Y43=0,"0",入力!Y43))</f>
        <v/>
      </c>
    </row>
    <row r="29" spans="1:39" ht="24" customHeight="1" x14ac:dyDescent="0.2">
      <c r="A29" s="725"/>
      <c r="C29" s="4">
        <f>入力!B44</f>
        <v>0</v>
      </c>
      <c r="D29" s="617" t="str">
        <f>入力!C44&amp;"　"&amp;入力!E44</f>
        <v>　</v>
      </c>
      <c r="E29" s="618"/>
      <c r="F29" s="618"/>
      <c r="G29" s="618"/>
      <c r="H29" s="618"/>
      <c r="I29" s="619"/>
      <c r="J29" s="620" t="str">
        <f>入力!F44&amp;"　"&amp;入力!G44</f>
        <v>　</v>
      </c>
      <c r="K29" s="621"/>
      <c r="L29" s="621"/>
      <c r="M29" s="621"/>
      <c r="N29" s="621"/>
      <c r="O29" s="621"/>
      <c r="P29" s="622"/>
      <c r="Q29" s="623">
        <f>入力!H44</f>
        <v>0</v>
      </c>
      <c r="R29" s="624"/>
      <c r="S29" s="18" t="s">
        <v>17</v>
      </c>
      <c r="T29" s="102">
        <f>入力!J44</f>
        <v>0</v>
      </c>
      <c r="U29" s="82" t="s">
        <v>20</v>
      </c>
      <c r="V29" s="102">
        <f>入力!K44</f>
        <v>0</v>
      </c>
      <c r="W29" s="86" t="s">
        <v>21</v>
      </c>
      <c r="X29" s="102">
        <f>入力!L44</f>
        <v>0</v>
      </c>
      <c r="Y29" s="83" t="s">
        <v>22</v>
      </c>
      <c r="Z29" s="613">
        <f>入力!M44</f>
        <v>0</v>
      </c>
      <c r="AA29" s="614"/>
      <c r="AB29" s="614"/>
      <c r="AC29" s="615" t="s">
        <v>72</v>
      </c>
      <c r="AD29" s="616"/>
      <c r="AE29" s="94" t="str">
        <f>IF(入力!$Q44=0,"",入力!Q44)</f>
        <v/>
      </c>
      <c r="AF29" s="96" t="str">
        <f>IF(入力!$Q44=0,"",IF(入力!R44=0,"0",入力!R44))</f>
        <v/>
      </c>
      <c r="AG29" s="96" t="str">
        <f>IF(入力!$Q44=0,"",IF(入力!S44=0,"0",入力!S44))</f>
        <v/>
      </c>
      <c r="AH29" s="96" t="str">
        <f>IF(入力!$Q44=0,"",IF(入力!T44=0,"0",入力!T44))</f>
        <v/>
      </c>
      <c r="AI29" s="96" t="str">
        <f>IF(入力!$Q44=0,"",IF(入力!U44=0,"0",入力!U44))</f>
        <v/>
      </c>
      <c r="AJ29" s="96" t="str">
        <f>IF(入力!$Q44=0,"",IF(入力!V44=0,"0",入力!V44))</f>
        <v/>
      </c>
      <c r="AK29" s="96" t="str">
        <f>IF(入力!$Q44=0,"",IF(入力!W44=0,"0",入力!W44))</f>
        <v/>
      </c>
      <c r="AL29" s="96" t="str">
        <f>IF(入力!$Q44=0,"",IF(入力!X44=0,"0",入力!X44))</f>
        <v/>
      </c>
      <c r="AM29" s="97" t="str">
        <f>IF(入力!$Q44=0,"",IF(入力!Y44=0,"0",入力!Y44))</f>
        <v/>
      </c>
    </row>
    <row r="30" spans="1:39" ht="24" customHeight="1" x14ac:dyDescent="0.2">
      <c r="A30" s="725"/>
      <c r="C30" s="4">
        <f>入力!B45</f>
        <v>0</v>
      </c>
      <c r="D30" s="617" t="str">
        <f>入力!C45&amp;"　"&amp;入力!E45</f>
        <v>　</v>
      </c>
      <c r="E30" s="618"/>
      <c r="F30" s="618"/>
      <c r="G30" s="618"/>
      <c r="H30" s="618"/>
      <c r="I30" s="619"/>
      <c r="J30" s="620" t="str">
        <f>入力!F45&amp;"　"&amp;入力!G45</f>
        <v>　</v>
      </c>
      <c r="K30" s="621"/>
      <c r="L30" s="621"/>
      <c r="M30" s="621"/>
      <c r="N30" s="621"/>
      <c r="O30" s="621"/>
      <c r="P30" s="622"/>
      <c r="Q30" s="623">
        <f>入力!H45</f>
        <v>0</v>
      </c>
      <c r="R30" s="624"/>
      <c r="S30" s="18" t="s">
        <v>17</v>
      </c>
      <c r="T30" s="102">
        <f>入力!J45</f>
        <v>0</v>
      </c>
      <c r="U30" s="82" t="s">
        <v>20</v>
      </c>
      <c r="V30" s="102">
        <f>入力!K45</f>
        <v>0</v>
      </c>
      <c r="W30" s="86" t="s">
        <v>21</v>
      </c>
      <c r="X30" s="102">
        <f>入力!L45</f>
        <v>0</v>
      </c>
      <c r="Y30" s="83" t="s">
        <v>22</v>
      </c>
      <c r="Z30" s="613">
        <f>入力!M45</f>
        <v>0</v>
      </c>
      <c r="AA30" s="614"/>
      <c r="AB30" s="614"/>
      <c r="AC30" s="615" t="s">
        <v>72</v>
      </c>
      <c r="AD30" s="616"/>
      <c r="AE30" s="94" t="str">
        <f>IF(入力!$Q45=0,"",入力!Q45)</f>
        <v/>
      </c>
      <c r="AF30" s="96" t="str">
        <f>IF(入力!$Q45=0,"",IF(入力!R45=0,"0",入力!R45))</f>
        <v/>
      </c>
      <c r="AG30" s="96" t="str">
        <f>IF(入力!$Q45=0,"",IF(入力!S45=0,"0",入力!S45))</f>
        <v/>
      </c>
      <c r="AH30" s="96" t="str">
        <f>IF(入力!$Q45=0,"",IF(入力!T45=0,"0",入力!T45))</f>
        <v/>
      </c>
      <c r="AI30" s="96" t="str">
        <f>IF(入力!$Q45=0,"",IF(入力!U45=0,"0",入力!U45))</f>
        <v/>
      </c>
      <c r="AJ30" s="96" t="str">
        <f>IF(入力!$Q45=0,"",IF(入力!V45=0,"0",入力!V45))</f>
        <v/>
      </c>
      <c r="AK30" s="96" t="str">
        <f>IF(入力!$Q45=0,"",IF(入力!W45=0,"0",入力!W45))</f>
        <v/>
      </c>
      <c r="AL30" s="96" t="str">
        <f>IF(入力!$Q45=0,"",IF(入力!X45=0,"0",入力!X45))</f>
        <v/>
      </c>
      <c r="AM30" s="97" t="str">
        <f>IF(入力!$Q45=0,"",IF(入力!Y45=0,"0",入力!Y45))</f>
        <v/>
      </c>
    </row>
    <row r="31" spans="1:39" ht="24" customHeight="1" x14ac:dyDescent="0.2">
      <c r="A31" s="725"/>
      <c r="C31" s="4">
        <f>入力!B46</f>
        <v>0</v>
      </c>
      <c r="D31" s="617" t="str">
        <f>入力!C46&amp;"　"&amp;入力!E46</f>
        <v>　</v>
      </c>
      <c r="E31" s="618"/>
      <c r="F31" s="618"/>
      <c r="G31" s="618"/>
      <c r="H31" s="618"/>
      <c r="I31" s="619"/>
      <c r="J31" s="620" t="str">
        <f>入力!F46&amp;"　"&amp;入力!G46</f>
        <v>　</v>
      </c>
      <c r="K31" s="621"/>
      <c r="L31" s="621"/>
      <c r="M31" s="621"/>
      <c r="N31" s="621"/>
      <c r="O31" s="621"/>
      <c r="P31" s="622"/>
      <c r="Q31" s="623">
        <f>入力!H46</f>
        <v>0</v>
      </c>
      <c r="R31" s="624"/>
      <c r="S31" s="18" t="s">
        <v>17</v>
      </c>
      <c r="T31" s="102">
        <f>入力!J46</f>
        <v>0</v>
      </c>
      <c r="U31" s="82" t="s">
        <v>20</v>
      </c>
      <c r="V31" s="102">
        <f>入力!K46</f>
        <v>0</v>
      </c>
      <c r="W31" s="86" t="s">
        <v>21</v>
      </c>
      <c r="X31" s="102">
        <f>入力!L46</f>
        <v>0</v>
      </c>
      <c r="Y31" s="83" t="s">
        <v>22</v>
      </c>
      <c r="Z31" s="613">
        <f>入力!M46</f>
        <v>0</v>
      </c>
      <c r="AA31" s="614"/>
      <c r="AB31" s="614"/>
      <c r="AC31" s="615" t="s">
        <v>72</v>
      </c>
      <c r="AD31" s="616"/>
      <c r="AE31" s="94" t="str">
        <f>IF(入力!$Q46=0,"",入力!Q46)</f>
        <v/>
      </c>
      <c r="AF31" s="96" t="str">
        <f>IF(入力!$Q46=0,"",IF(入力!R46=0,"0",入力!R46))</f>
        <v/>
      </c>
      <c r="AG31" s="96" t="str">
        <f>IF(入力!$Q46=0,"",IF(入力!S46=0,"0",入力!S46))</f>
        <v/>
      </c>
      <c r="AH31" s="96" t="str">
        <f>IF(入力!$Q46=0,"",IF(入力!T46=0,"0",入力!T46))</f>
        <v/>
      </c>
      <c r="AI31" s="96" t="str">
        <f>IF(入力!$Q46=0,"",IF(入力!U46=0,"0",入力!U46))</f>
        <v/>
      </c>
      <c r="AJ31" s="96" t="str">
        <f>IF(入力!$Q46=0,"",IF(入力!V46=0,"0",入力!V46))</f>
        <v/>
      </c>
      <c r="AK31" s="96" t="str">
        <f>IF(入力!$Q46=0,"",IF(入力!W46=0,"0",入力!W46))</f>
        <v/>
      </c>
      <c r="AL31" s="96" t="str">
        <f>IF(入力!$Q46=0,"",IF(入力!X46=0,"0",入力!X46))</f>
        <v/>
      </c>
      <c r="AM31" s="97" t="str">
        <f>IF(入力!$Q46=0,"",IF(入力!Y46=0,"0",入力!Y46))</f>
        <v/>
      </c>
    </row>
    <row r="32" spans="1:39" ht="24" customHeight="1" x14ac:dyDescent="0.2">
      <c r="A32" s="725"/>
      <c r="C32" s="4">
        <f>入力!B47</f>
        <v>0</v>
      </c>
      <c r="D32" s="617" t="str">
        <f>入力!C47&amp;"　"&amp;入力!E47</f>
        <v>　</v>
      </c>
      <c r="E32" s="618"/>
      <c r="F32" s="618"/>
      <c r="G32" s="618"/>
      <c r="H32" s="618"/>
      <c r="I32" s="619"/>
      <c r="J32" s="620" t="str">
        <f>入力!F47&amp;"　"&amp;入力!G47</f>
        <v>　</v>
      </c>
      <c r="K32" s="621"/>
      <c r="L32" s="621"/>
      <c r="M32" s="621"/>
      <c r="N32" s="621"/>
      <c r="O32" s="621"/>
      <c r="P32" s="622"/>
      <c r="Q32" s="623">
        <f>入力!H47</f>
        <v>0</v>
      </c>
      <c r="R32" s="624"/>
      <c r="S32" s="18" t="s">
        <v>17</v>
      </c>
      <c r="T32" s="102">
        <f>入力!J47</f>
        <v>0</v>
      </c>
      <c r="U32" s="82" t="s">
        <v>20</v>
      </c>
      <c r="V32" s="102">
        <f>入力!K47</f>
        <v>0</v>
      </c>
      <c r="W32" s="86" t="s">
        <v>21</v>
      </c>
      <c r="X32" s="102">
        <f>入力!L47</f>
        <v>0</v>
      </c>
      <c r="Y32" s="83" t="s">
        <v>22</v>
      </c>
      <c r="Z32" s="613">
        <f>入力!M47</f>
        <v>0</v>
      </c>
      <c r="AA32" s="614"/>
      <c r="AB32" s="614"/>
      <c r="AC32" s="615" t="s">
        <v>72</v>
      </c>
      <c r="AD32" s="616"/>
      <c r="AE32" s="94" t="str">
        <f>IF(入力!$Q47=0,"",入力!Q47)</f>
        <v/>
      </c>
      <c r="AF32" s="96" t="str">
        <f>IF(入力!$Q47=0,"",IF(入力!R47=0,"0",入力!R47))</f>
        <v/>
      </c>
      <c r="AG32" s="96" t="str">
        <f>IF(入力!$Q47=0,"",IF(入力!S47=0,"0",入力!S47))</f>
        <v/>
      </c>
      <c r="AH32" s="96" t="str">
        <f>IF(入力!$Q47=0,"",IF(入力!T47=0,"0",入力!T47))</f>
        <v/>
      </c>
      <c r="AI32" s="96" t="str">
        <f>IF(入力!$Q47=0,"",IF(入力!U47=0,"0",入力!U47))</f>
        <v/>
      </c>
      <c r="AJ32" s="96" t="str">
        <f>IF(入力!$Q47=0,"",IF(入力!V47=0,"0",入力!V47))</f>
        <v/>
      </c>
      <c r="AK32" s="96" t="str">
        <f>IF(入力!$Q47=0,"",IF(入力!W47=0,"0",入力!W47))</f>
        <v/>
      </c>
      <c r="AL32" s="96" t="str">
        <f>IF(入力!$Q47=0,"",IF(入力!X47=0,"0",入力!X47))</f>
        <v/>
      </c>
      <c r="AM32" s="97" t="str">
        <f>IF(入力!$Q47=0,"",IF(入力!Y47=0,"0",入力!Y47))</f>
        <v/>
      </c>
    </row>
    <row r="33" spans="1:40" ht="24" customHeight="1" x14ac:dyDescent="0.2">
      <c r="A33" s="725"/>
      <c r="C33" s="4">
        <f>入力!B48</f>
        <v>0</v>
      </c>
      <c r="D33" s="617" t="str">
        <f>入力!C48&amp;"　"&amp;入力!E48</f>
        <v>　</v>
      </c>
      <c r="E33" s="618"/>
      <c r="F33" s="618"/>
      <c r="G33" s="618"/>
      <c r="H33" s="618"/>
      <c r="I33" s="619"/>
      <c r="J33" s="620" t="str">
        <f>入力!F48&amp;"　"&amp;入力!G48</f>
        <v>　</v>
      </c>
      <c r="K33" s="621"/>
      <c r="L33" s="621"/>
      <c r="M33" s="621"/>
      <c r="N33" s="621"/>
      <c r="O33" s="621"/>
      <c r="P33" s="622"/>
      <c r="Q33" s="623">
        <f>入力!H48</f>
        <v>0</v>
      </c>
      <c r="R33" s="624"/>
      <c r="S33" s="18" t="s">
        <v>17</v>
      </c>
      <c r="T33" s="102">
        <f>入力!J48</f>
        <v>0</v>
      </c>
      <c r="U33" s="82" t="s">
        <v>20</v>
      </c>
      <c r="V33" s="102">
        <f>入力!K48</f>
        <v>0</v>
      </c>
      <c r="W33" s="86" t="s">
        <v>21</v>
      </c>
      <c r="X33" s="102">
        <f>入力!L48</f>
        <v>0</v>
      </c>
      <c r="Y33" s="83" t="s">
        <v>22</v>
      </c>
      <c r="Z33" s="613">
        <f>入力!M48</f>
        <v>0</v>
      </c>
      <c r="AA33" s="614"/>
      <c r="AB33" s="614"/>
      <c r="AC33" s="615" t="s">
        <v>72</v>
      </c>
      <c r="AD33" s="616"/>
      <c r="AE33" s="94" t="str">
        <f>IF(入力!$Q48=0,"",入力!Q48)</f>
        <v/>
      </c>
      <c r="AF33" s="96" t="str">
        <f>IF(入力!$Q48=0,"",IF(入力!R48=0,"0",入力!R48))</f>
        <v/>
      </c>
      <c r="AG33" s="96" t="str">
        <f>IF(入力!$Q48=0,"",IF(入力!S48=0,"0",入力!S48))</f>
        <v/>
      </c>
      <c r="AH33" s="96" t="str">
        <f>IF(入力!$Q48=0,"",IF(入力!T48=0,"0",入力!T48))</f>
        <v/>
      </c>
      <c r="AI33" s="96" t="str">
        <f>IF(入力!$Q48=0,"",IF(入力!U48=0,"0",入力!U48))</f>
        <v/>
      </c>
      <c r="AJ33" s="96" t="str">
        <f>IF(入力!$Q48=0,"",IF(入力!V48=0,"0",入力!V48))</f>
        <v/>
      </c>
      <c r="AK33" s="96" t="str">
        <f>IF(入力!$Q48=0,"",IF(入力!W48=0,"0",入力!W48))</f>
        <v/>
      </c>
      <c r="AL33" s="96" t="str">
        <f>IF(入力!$Q48=0,"",IF(入力!X48=0,"0",入力!X48))</f>
        <v/>
      </c>
      <c r="AM33" s="97" t="str">
        <f>IF(入力!$Q48=0,"",IF(入力!Y48=0,"0",入力!Y48))</f>
        <v/>
      </c>
    </row>
    <row r="34" spans="1:40" ht="24" customHeight="1" x14ac:dyDescent="0.2">
      <c r="A34" s="725"/>
      <c r="C34" s="77">
        <f>入力!B49</f>
        <v>0</v>
      </c>
      <c r="D34" s="617" t="str">
        <f>入力!C49&amp;"　"&amp;入力!E49</f>
        <v>　</v>
      </c>
      <c r="E34" s="618"/>
      <c r="F34" s="618"/>
      <c r="G34" s="618"/>
      <c r="H34" s="618"/>
      <c r="I34" s="619"/>
      <c r="J34" s="620" t="str">
        <f>入力!F49&amp;"　"&amp;入力!G49</f>
        <v>　</v>
      </c>
      <c r="K34" s="621"/>
      <c r="L34" s="621"/>
      <c r="M34" s="621"/>
      <c r="N34" s="621"/>
      <c r="O34" s="621"/>
      <c r="P34" s="622"/>
      <c r="Q34" s="623">
        <f>入力!H49</f>
        <v>0</v>
      </c>
      <c r="R34" s="624"/>
      <c r="S34" s="18" t="s">
        <v>17</v>
      </c>
      <c r="T34" s="102">
        <f>入力!J49</f>
        <v>0</v>
      </c>
      <c r="U34" s="82" t="s">
        <v>20</v>
      </c>
      <c r="V34" s="102">
        <f>入力!K49</f>
        <v>0</v>
      </c>
      <c r="W34" s="86" t="s">
        <v>21</v>
      </c>
      <c r="X34" s="102">
        <f>入力!L49</f>
        <v>0</v>
      </c>
      <c r="Y34" s="83" t="s">
        <v>22</v>
      </c>
      <c r="Z34" s="613">
        <f>入力!M49</f>
        <v>0</v>
      </c>
      <c r="AA34" s="614"/>
      <c r="AB34" s="614"/>
      <c r="AC34" s="615" t="s">
        <v>72</v>
      </c>
      <c r="AD34" s="616"/>
      <c r="AE34" s="94" t="str">
        <f>IF(入力!$Q49=0,"",入力!Q49)</f>
        <v/>
      </c>
      <c r="AF34" s="96" t="str">
        <f>IF(入力!$Q49=0,"",IF(入力!R49=0,"0",入力!R49))</f>
        <v/>
      </c>
      <c r="AG34" s="96" t="str">
        <f>IF(入力!$Q49=0,"",IF(入力!S49=0,"0",入力!S49))</f>
        <v/>
      </c>
      <c r="AH34" s="96" t="str">
        <f>IF(入力!$Q49=0,"",IF(入力!T49=0,"0",入力!T49))</f>
        <v/>
      </c>
      <c r="AI34" s="96" t="str">
        <f>IF(入力!$Q49=0,"",IF(入力!U49=0,"0",入力!U49))</f>
        <v/>
      </c>
      <c r="AJ34" s="96" t="str">
        <f>IF(入力!$Q49=0,"",IF(入力!V49=0,"0",入力!V49))</f>
        <v/>
      </c>
      <c r="AK34" s="96" t="str">
        <f>IF(入力!$Q49=0,"",IF(入力!W49=0,"0",入力!W49))</f>
        <v/>
      </c>
      <c r="AL34" s="96" t="str">
        <f>IF(入力!$Q49=0,"",IF(入力!X49=0,"0",入力!X49))</f>
        <v/>
      </c>
      <c r="AM34" s="97" t="str">
        <f>IF(入力!$Q49=0,"",IF(入力!Y49=0,"0",入力!Y49))</f>
        <v/>
      </c>
    </row>
    <row r="35" spans="1:40" ht="24" customHeight="1" x14ac:dyDescent="0.2">
      <c r="A35" s="725"/>
      <c r="C35" s="77">
        <f>入力!B50</f>
        <v>0</v>
      </c>
      <c r="D35" s="617" t="str">
        <f>入力!C50&amp;"　"&amp;入力!E50</f>
        <v>　</v>
      </c>
      <c r="E35" s="618"/>
      <c r="F35" s="618"/>
      <c r="G35" s="618"/>
      <c r="H35" s="618"/>
      <c r="I35" s="619"/>
      <c r="J35" s="620" t="str">
        <f>入力!F50&amp;"　"&amp;入力!G50</f>
        <v>　</v>
      </c>
      <c r="K35" s="621"/>
      <c r="L35" s="621"/>
      <c r="M35" s="621"/>
      <c r="N35" s="621"/>
      <c r="O35" s="621"/>
      <c r="P35" s="622"/>
      <c r="Q35" s="623">
        <f>入力!H50</f>
        <v>0</v>
      </c>
      <c r="R35" s="624"/>
      <c r="S35" s="18" t="s">
        <v>17</v>
      </c>
      <c r="T35" s="102">
        <f>入力!J50</f>
        <v>0</v>
      </c>
      <c r="U35" s="82" t="s">
        <v>20</v>
      </c>
      <c r="V35" s="102">
        <f>入力!K50</f>
        <v>0</v>
      </c>
      <c r="W35" s="86" t="s">
        <v>21</v>
      </c>
      <c r="X35" s="102">
        <f>入力!L50</f>
        <v>0</v>
      </c>
      <c r="Y35" s="83" t="s">
        <v>22</v>
      </c>
      <c r="Z35" s="613">
        <f>入力!M50</f>
        <v>0</v>
      </c>
      <c r="AA35" s="614"/>
      <c r="AB35" s="614"/>
      <c r="AC35" s="615" t="s">
        <v>72</v>
      </c>
      <c r="AD35" s="616"/>
      <c r="AE35" s="91" t="str">
        <f>IF(入力!$Q50=0,"",入力!Q50)</f>
        <v/>
      </c>
      <c r="AF35" s="92" t="str">
        <f>IF(入力!$Q50=0,"",IF(入力!R50=0,"0",入力!R50))</f>
        <v/>
      </c>
      <c r="AG35" s="92" t="str">
        <f>IF(入力!$Q50=0,"",IF(入力!S50=0,"0",入力!S50))</f>
        <v/>
      </c>
      <c r="AH35" s="92" t="str">
        <f>IF(入力!$Q50=0,"",IF(入力!T50=0,"0",入力!T50))</f>
        <v/>
      </c>
      <c r="AI35" s="92" t="str">
        <f>IF(入力!$Q50=0,"",IF(入力!U50=0,"0",入力!U50))</f>
        <v/>
      </c>
      <c r="AJ35" s="92" t="str">
        <f>IF(入力!$Q50=0,"",IF(入力!V50=0,"0",入力!V50))</f>
        <v/>
      </c>
      <c r="AK35" s="92" t="str">
        <f>IF(入力!$Q50=0,"",IF(入力!W50=0,"0",入力!W50))</f>
        <v/>
      </c>
      <c r="AL35" s="92" t="str">
        <f>IF(入力!$Q50=0,"",IF(入力!X50=0,"0",入力!X50))</f>
        <v/>
      </c>
      <c r="AM35" s="93" t="str">
        <f>IF(入力!$Q50=0,"",IF(入力!Y50=0,"0",入力!Y50))</f>
        <v/>
      </c>
    </row>
    <row r="36" spans="1:40" ht="24" customHeight="1" x14ac:dyDescent="0.2">
      <c r="A36" s="725"/>
      <c r="C36" s="77">
        <f>入力!B51</f>
        <v>0</v>
      </c>
      <c r="D36" s="617" t="str">
        <f>入力!C51&amp;"　"&amp;入力!E51</f>
        <v>　</v>
      </c>
      <c r="E36" s="618"/>
      <c r="F36" s="618"/>
      <c r="G36" s="618"/>
      <c r="H36" s="618"/>
      <c r="I36" s="619"/>
      <c r="J36" s="620" t="str">
        <f>入力!F51&amp;"　"&amp;入力!G51</f>
        <v>　</v>
      </c>
      <c r="K36" s="621"/>
      <c r="L36" s="621"/>
      <c r="M36" s="621"/>
      <c r="N36" s="621"/>
      <c r="O36" s="621"/>
      <c r="P36" s="622"/>
      <c r="Q36" s="623">
        <f>入力!H51</f>
        <v>0</v>
      </c>
      <c r="R36" s="624"/>
      <c r="S36" s="18" t="s">
        <v>17</v>
      </c>
      <c r="T36" s="102">
        <f>入力!J51</f>
        <v>0</v>
      </c>
      <c r="U36" s="82" t="s">
        <v>20</v>
      </c>
      <c r="V36" s="102">
        <f>入力!K51</f>
        <v>0</v>
      </c>
      <c r="W36" s="86" t="s">
        <v>21</v>
      </c>
      <c r="X36" s="102">
        <f>入力!L51</f>
        <v>0</v>
      </c>
      <c r="Y36" s="83" t="s">
        <v>22</v>
      </c>
      <c r="Z36" s="613">
        <f>入力!M51</f>
        <v>0</v>
      </c>
      <c r="AA36" s="614"/>
      <c r="AB36" s="614"/>
      <c r="AC36" s="615" t="s">
        <v>72</v>
      </c>
      <c r="AD36" s="616"/>
      <c r="AE36" s="91" t="str">
        <f>IF(入力!$Q51=0,"",入力!Q51)</f>
        <v/>
      </c>
      <c r="AF36" s="92" t="str">
        <f>IF(入力!$Q51=0,"",IF(入力!R51=0,"0",入力!R51))</f>
        <v/>
      </c>
      <c r="AG36" s="92" t="str">
        <f>IF(入力!$Q51=0,"",IF(入力!S51=0,"0",入力!S51))</f>
        <v/>
      </c>
      <c r="AH36" s="92" t="str">
        <f>IF(入力!$Q51=0,"",IF(入力!T51=0,"0",入力!T51))</f>
        <v/>
      </c>
      <c r="AI36" s="92" t="str">
        <f>IF(入力!$Q51=0,"",IF(入力!U51=0,"0",入力!U51))</f>
        <v/>
      </c>
      <c r="AJ36" s="92" t="str">
        <f>IF(入力!$Q51=0,"",IF(入力!V51=0,"0",入力!V51))</f>
        <v/>
      </c>
      <c r="AK36" s="92" t="str">
        <f>IF(入力!$Q51=0,"",IF(入力!W51=0,"0",入力!W51))</f>
        <v/>
      </c>
      <c r="AL36" s="92" t="str">
        <f>IF(入力!$Q51=0,"",IF(入力!X51=0,"0",入力!X51))</f>
        <v/>
      </c>
      <c r="AM36" s="93" t="str">
        <f>IF(入力!$Q51=0,"",IF(入力!Y51=0,"0",入力!Y51))</f>
        <v/>
      </c>
    </row>
    <row r="37" spans="1:40" ht="24" customHeight="1" x14ac:dyDescent="0.2">
      <c r="A37" s="725"/>
      <c r="C37" s="77">
        <f>入力!B52</f>
        <v>0</v>
      </c>
      <c r="D37" s="617" t="str">
        <f>入力!C52&amp;"　"&amp;入力!E52</f>
        <v>　</v>
      </c>
      <c r="E37" s="618"/>
      <c r="F37" s="618"/>
      <c r="G37" s="618"/>
      <c r="H37" s="618"/>
      <c r="I37" s="619"/>
      <c r="J37" s="620" t="str">
        <f>入力!F52&amp;"　"&amp;入力!G52</f>
        <v>　</v>
      </c>
      <c r="K37" s="621"/>
      <c r="L37" s="621"/>
      <c r="M37" s="621"/>
      <c r="N37" s="621"/>
      <c r="O37" s="621"/>
      <c r="P37" s="622"/>
      <c r="Q37" s="623">
        <f>入力!H52</f>
        <v>0</v>
      </c>
      <c r="R37" s="624"/>
      <c r="S37" s="18" t="s">
        <v>17</v>
      </c>
      <c r="T37" s="102">
        <f>入力!J52</f>
        <v>0</v>
      </c>
      <c r="U37" s="82" t="s">
        <v>20</v>
      </c>
      <c r="V37" s="102">
        <f>入力!K52</f>
        <v>0</v>
      </c>
      <c r="W37" s="86" t="s">
        <v>21</v>
      </c>
      <c r="X37" s="102">
        <f>入力!L52</f>
        <v>0</v>
      </c>
      <c r="Y37" s="83" t="s">
        <v>22</v>
      </c>
      <c r="Z37" s="613">
        <f>入力!M52</f>
        <v>0</v>
      </c>
      <c r="AA37" s="614"/>
      <c r="AB37" s="614"/>
      <c r="AC37" s="615" t="s">
        <v>72</v>
      </c>
      <c r="AD37" s="616"/>
      <c r="AE37" s="91" t="str">
        <f>IF(入力!$Q52=0,"",入力!Q52)</f>
        <v/>
      </c>
      <c r="AF37" s="92" t="str">
        <f>IF(入力!$Q52=0,"",IF(入力!R52=0,"0",入力!R52))</f>
        <v/>
      </c>
      <c r="AG37" s="92" t="str">
        <f>IF(入力!$Q52=0,"",IF(入力!S52=0,"0",入力!S52))</f>
        <v/>
      </c>
      <c r="AH37" s="92" t="str">
        <f>IF(入力!$Q52=0,"",IF(入力!T52=0,"0",入力!T52))</f>
        <v/>
      </c>
      <c r="AI37" s="92" t="str">
        <f>IF(入力!$Q52=0,"",IF(入力!U52=0,"0",入力!U52))</f>
        <v/>
      </c>
      <c r="AJ37" s="92" t="str">
        <f>IF(入力!$Q52=0,"",IF(入力!V52=0,"0",入力!V52))</f>
        <v/>
      </c>
      <c r="AK37" s="92" t="str">
        <f>IF(入力!$Q52=0,"",IF(入力!W52=0,"0",入力!W52))</f>
        <v/>
      </c>
      <c r="AL37" s="92" t="str">
        <f>IF(入力!$Q52=0,"",IF(入力!X52=0,"0",入力!X52))</f>
        <v/>
      </c>
      <c r="AM37" s="93" t="str">
        <f>IF(入力!$Q52=0,"",IF(入力!Y52=0,"0",入力!Y52))</f>
        <v/>
      </c>
    </row>
    <row r="38" spans="1:40" ht="24" customHeight="1" x14ac:dyDescent="0.2">
      <c r="A38" s="725"/>
      <c r="C38" s="77">
        <f>入力!B53</f>
        <v>0</v>
      </c>
      <c r="D38" s="617" t="str">
        <f>入力!C53&amp;"　"&amp;入力!E53</f>
        <v>　</v>
      </c>
      <c r="E38" s="618"/>
      <c r="F38" s="618"/>
      <c r="G38" s="618"/>
      <c r="H38" s="618"/>
      <c r="I38" s="619"/>
      <c r="J38" s="620" t="str">
        <f>入力!F53&amp;"　"&amp;入力!G53</f>
        <v>　</v>
      </c>
      <c r="K38" s="621"/>
      <c r="L38" s="621"/>
      <c r="M38" s="621"/>
      <c r="N38" s="621"/>
      <c r="O38" s="621"/>
      <c r="P38" s="622"/>
      <c r="Q38" s="623">
        <f>入力!H53</f>
        <v>0</v>
      </c>
      <c r="R38" s="624"/>
      <c r="S38" s="18" t="s">
        <v>17</v>
      </c>
      <c r="T38" s="102">
        <f>入力!J53</f>
        <v>0</v>
      </c>
      <c r="U38" s="82" t="s">
        <v>20</v>
      </c>
      <c r="V38" s="102">
        <f>入力!K53</f>
        <v>0</v>
      </c>
      <c r="W38" s="86" t="s">
        <v>21</v>
      </c>
      <c r="X38" s="102">
        <f>入力!L53</f>
        <v>0</v>
      </c>
      <c r="Y38" s="83" t="s">
        <v>22</v>
      </c>
      <c r="Z38" s="613">
        <f>入力!M53</f>
        <v>0</v>
      </c>
      <c r="AA38" s="614"/>
      <c r="AB38" s="614"/>
      <c r="AC38" s="615" t="s">
        <v>72</v>
      </c>
      <c r="AD38" s="616"/>
      <c r="AE38" s="95" t="str">
        <f>IF(入力!$Q53=0,"",入力!Q53)</f>
        <v/>
      </c>
      <c r="AF38" s="92" t="str">
        <f>IF(入力!$Q53=0,"",IF(入力!R53=0,"0",入力!R53))</f>
        <v/>
      </c>
      <c r="AG38" s="92" t="str">
        <f>IF(入力!$Q53=0,"",IF(入力!S53=0,"0",入力!S53))</f>
        <v/>
      </c>
      <c r="AH38" s="92" t="str">
        <f>IF(入力!$Q53=0,"",IF(入力!T53=0,"0",入力!T53))</f>
        <v/>
      </c>
      <c r="AI38" s="92" t="str">
        <f>IF(入力!$Q53=0,"",IF(入力!U53=0,"0",入力!U53))</f>
        <v/>
      </c>
      <c r="AJ38" s="92" t="str">
        <f>IF(入力!$Q53=0,"",IF(入力!V53=0,"0",入力!V53))</f>
        <v/>
      </c>
      <c r="AK38" s="92" t="str">
        <f>IF(入力!$Q53=0,"",IF(入力!W53=0,"0",入力!W53))</f>
        <v/>
      </c>
      <c r="AL38" s="92" t="str">
        <f>IF(入力!$Q53=0,"",IF(入力!X53=0,"0",入力!X53))</f>
        <v/>
      </c>
      <c r="AM38" s="93" t="str">
        <f>IF(入力!$Q53=0,"",IF(入力!Y53=0,"0",入力!Y53))</f>
        <v/>
      </c>
    </row>
    <row r="39" spans="1:40" ht="24" customHeight="1" x14ac:dyDescent="0.2">
      <c r="A39" s="725"/>
      <c r="C39" s="77">
        <f>入力!B54</f>
        <v>0</v>
      </c>
      <c r="D39" s="617" t="str">
        <f>入力!C54&amp;"　"&amp;入力!E54</f>
        <v>　</v>
      </c>
      <c r="E39" s="618"/>
      <c r="F39" s="618"/>
      <c r="G39" s="618"/>
      <c r="H39" s="618"/>
      <c r="I39" s="619"/>
      <c r="J39" s="620" t="str">
        <f>入力!F54&amp;"　"&amp;入力!G54</f>
        <v>　</v>
      </c>
      <c r="K39" s="621"/>
      <c r="L39" s="621"/>
      <c r="M39" s="621"/>
      <c r="N39" s="621"/>
      <c r="O39" s="621"/>
      <c r="P39" s="622"/>
      <c r="Q39" s="623">
        <f>入力!H54</f>
        <v>0</v>
      </c>
      <c r="R39" s="624"/>
      <c r="S39" s="18" t="s">
        <v>17</v>
      </c>
      <c r="T39" s="102">
        <f>入力!J54</f>
        <v>0</v>
      </c>
      <c r="U39" s="82" t="s">
        <v>20</v>
      </c>
      <c r="V39" s="102">
        <f>入力!K54</f>
        <v>0</v>
      </c>
      <c r="W39" s="86" t="s">
        <v>21</v>
      </c>
      <c r="X39" s="102">
        <f>入力!L54</f>
        <v>0</v>
      </c>
      <c r="Y39" s="83" t="s">
        <v>22</v>
      </c>
      <c r="Z39" s="613">
        <f>入力!M54</f>
        <v>0</v>
      </c>
      <c r="AA39" s="614"/>
      <c r="AB39" s="614"/>
      <c r="AC39" s="615" t="s">
        <v>72</v>
      </c>
      <c r="AD39" s="616"/>
      <c r="AE39" s="94" t="str">
        <f>IF(入力!$Q54=0,"",入力!Q54)</f>
        <v/>
      </c>
      <c r="AF39" s="92" t="str">
        <f>IF(入力!$Q54=0,"",IF(入力!R54=0,"0",入力!R54))</f>
        <v/>
      </c>
      <c r="AG39" s="92" t="str">
        <f>IF(入力!$Q54=0,"",IF(入力!S54=0,"0",入力!S54))</f>
        <v/>
      </c>
      <c r="AH39" s="92" t="str">
        <f>IF(入力!$Q54=0,"",IF(入力!T54=0,"0",入力!T54))</f>
        <v/>
      </c>
      <c r="AI39" s="92" t="str">
        <f>IF(入力!$Q54=0,"",IF(入力!U54=0,"0",入力!U54))</f>
        <v/>
      </c>
      <c r="AJ39" s="92" t="str">
        <f>IF(入力!$Q54=0,"",IF(入力!V54=0,"0",入力!V54))</f>
        <v/>
      </c>
      <c r="AK39" s="92" t="str">
        <f>IF(入力!$Q54=0,"",IF(入力!W54=0,"0",入力!W54))</f>
        <v/>
      </c>
      <c r="AL39" s="92" t="str">
        <f>IF(入力!$Q54=0,"",IF(入力!X54=0,"0",入力!X54))</f>
        <v/>
      </c>
      <c r="AM39" s="93" t="str">
        <f>IF(入力!$Q54=0,"",IF(入力!Y54=0,"0",入力!Y54))</f>
        <v/>
      </c>
    </row>
    <row r="40" spans="1:40" ht="24" customHeight="1" x14ac:dyDescent="0.2">
      <c r="A40" s="725"/>
      <c r="C40" s="77">
        <f>入力!B55</f>
        <v>0</v>
      </c>
      <c r="D40" s="617" t="str">
        <f>入力!C55&amp;"　"&amp;入力!E55</f>
        <v>　</v>
      </c>
      <c r="E40" s="618"/>
      <c r="F40" s="618"/>
      <c r="G40" s="618"/>
      <c r="H40" s="618"/>
      <c r="I40" s="619"/>
      <c r="J40" s="620" t="str">
        <f>入力!F55&amp;"　"&amp;入力!G55</f>
        <v>　</v>
      </c>
      <c r="K40" s="621"/>
      <c r="L40" s="621"/>
      <c r="M40" s="621"/>
      <c r="N40" s="621"/>
      <c r="O40" s="621"/>
      <c r="P40" s="622"/>
      <c r="Q40" s="623">
        <f>入力!H55</f>
        <v>0</v>
      </c>
      <c r="R40" s="624"/>
      <c r="S40" s="18" t="s">
        <v>17</v>
      </c>
      <c r="T40" s="102">
        <f>入力!J55</f>
        <v>0</v>
      </c>
      <c r="U40" s="82" t="s">
        <v>20</v>
      </c>
      <c r="V40" s="102">
        <f>入力!K55</f>
        <v>0</v>
      </c>
      <c r="W40" s="86" t="s">
        <v>21</v>
      </c>
      <c r="X40" s="102">
        <f>入力!L55</f>
        <v>0</v>
      </c>
      <c r="Y40" s="83" t="s">
        <v>22</v>
      </c>
      <c r="Z40" s="613">
        <f>入力!M55</f>
        <v>0</v>
      </c>
      <c r="AA40" s="614"/>
      <c r="AB40" s="614"/>
      <c r="AC40" s="615" t="s">
        <v>72</v>
      </c>
      <c r="AD40" s="616"/>
      <c r="AE40" s="91" t="str">
        <f>IF(入力!$Q55=0,"",入力!Q55)</f>
        <v/>
      </c>
      <c r="AF40" s="92" t="str">
        <f>IF(入力!$Q55=0,"",IF(入力!R55=0,"0",入力!R55))</f>
        <v/>
      </c>
      <c r="AG40" s="92" t="str">
        <f>IF(入力!$Q55=0,"",IF(入力!S55=0,"0",入力!S55))</f>
        <v/>
      </c>
      <c r="AH40" s="92" t="str">
        <f>IF(入力!$Q55=0,"",IF(入力!T55=0,"0",入力!T55))</f>
        <v/>
      </c>
      <c r="AI40" s="92" t="str">
        <f>IF(入力!$Q55=0,"",IF(入力!U55=0,"0",入力!U55))</f>
        <v/>
      </c>
      <c r="AJ40" s="92" t="str">
        <f>IF(入力!$Q55=0,"",IF(入力!V55=0,"0",入力!V55))</f>
        <v/>
      </c>
      <c r="AK40" s="92" t="str">
        <f>IF(入力!$Q55=0,"",IF(入力!W55=0,"0",入力!W55))</f>
        <v/>
      </c>
      <c r="AL40" s="92" t="str">
        <f>IF(入力!$Q55=0,"",IF(入力!X55=0,"0",入力!X55))</f>
        <v/>
      </c>
      <c r="AM40" s="93" t="str">
        <f>IF(入力!$Q55=0,"",IF(入力!Y55=0,"0",入力!Y55))</f>
        <v/>
      </c>
    </row>
    <row r="41" spans="1:40" ht="24" customHeight="1" x14ac:dyDescent="0.2">
      <c r="A41" s="725"/>
      <c r="C41" s="77">
        <f>入力!B56</f>
        <v>0</v>
      </c>
      <c r="D41" s="617" t="str">
        <f>入力!C56&amp;"　"&amp;入力!E56</f>
        <v>　</v>
      </c>
      <c r="E41" s="618"/>
      <c r="F41" s="618"/>
      <c r="G41" s="618"/>
      <c r="H41" s="618"/>
      <c r="I41" s="619"/>
      <c r="J41" s="620" t="str">
        <f>入力!F56&amp;"　"&amp;入力!G56</f>
        <v>　</v>
      </c>
      <c r="K41" s="621"/>
      <c r="L41" s="621"/>
      <c r="M41" s="621"/>
      <c r="N41" s="621"/>
      <c r="O41" s="621"/>
      <c r="P41" s="622"/>
      <c r="Q41" s="623">
        <f>入力!H56</f>
        <v>0</v>
      </c>
      <c r="R41" s="624"/>
      <c r="S41" s="18" t="s">
        <v>17</v>
      </c>
      <c r="T41" s="102">
        <f>入力!J56</f>
        <v>0</v>
      </c>
      <c r="U41" s="82" t="s">
        <v>20</v>
      </c>
      <c r="V41" s="102">
        <f>入力!K56</f>
        <v>0</v>
      </c>
      <c r="W41" s="86" t="s">
        <v>21</v>
      </c>
      <c r="X41" s="102">
        <f>入力!L56</f>
        <v>0</v>
      </c>
      <c r="Y41" s="83" t="s">
        <v>22</v>
      </c>
      <c r="Z41" s="613">
        <f>入力!M56</f>
        <v>0</v>
      </c>
      <c r="AA41" s="614"/>
      <c r="AB41" s="614"/>
      <c r="AC41" s="615" t="s">
        <v>72</v>
      </c>
      <c r="AD41" s="616"/>
      <c r="AE41" s="91" t="str">
        <f>IF(入力!$Q56=0,"",入力!Q56)</f>
        <v/>
      </c>
      <c r="AF41" s="92" t="str">
        <f>IF(入力!$Q56=0,"",IF(入力!R56=0,"0",入力!R56))</f>
        <v/>
      </c>
      <c r="AG41" s="92" t="str">
        <f>IF(入力!$Q56=0,"",IF(入力!S56=0,"0",入力!S56))</f>
        <v/>
      </c>
      <c r="AH41" s="92" t="str">
        <f>IF(入力!$Q56=0,"",IF(入力!T56=0,"0",入力!T56))</f>
        <v/>
      </c>
      <c r="AI41" s="92" t="str">
        <f>IF(入力!$Q56=0,"",IF(入力!U56=0,"0",入力!U56))</f>
        <v/>
      </c>
      <c r="AJ41" s="92" t="str">
        <f>IF(入力!$Q56=0,"",IF(入力!V56=0,"0",入力!V56))</f>
        <v/>
      </c>
      <c r="AK41" s="92" t="str">
        <f>IF(入力!$Q56=0,"",IF(入力!W56=0,"0",入力!W56))</f>
        <v/>
      </c>
      <c r="AL41" s="92" t="str">
        <f>IF(入力!$Q56=0,"",IF(入力!X56=0,"0",入力!X56))</f>
        <v/>
      </c>
      <c r="AM41" s="93" t="str">
        <f>IF(入力!$Q56=0,"",IF(入力!Y56=0,"0",入力!Y56))</f>
        <v/>
      </c>
    </row>
    <row r="42" spans="1:40" ht="24" customHeight="1" thickBot="1" x14ac:dyDescent="0.25">
      <c r="A42" s="725"/>
      <c r="C42" s="77">
        <f>入力!B57</f>
        <v>0</v>
      </c>
      <c r="D42" s="711" t="str">
        <f>入力!C57&amp;"　"&amp;入力!E57</f>
        <v>　</v>
      </c>
      <c r="E42" s="712"/>
      <c r="F42" s="712"/>
      <c r="G42" s="712"/>
      <c r="H42" s="712"/>
      <c r="I42" s="713"/>
      <c r="J42" s="714" t="str">
        <f>入力!F57&amp;"　"&amp;入力!G57</f>
        <v>　</v>
      </c>
      <c r="K42" s="715"/>
      <c r="L42" s="715"/>
      <c r="M42" s="715"/>
      <c r="N42" s="715"/>
      <c r="O42" s="715"/>
      <c r="P42" s="716"/>
      <c r="Q42" s="623">
        <f>入力!H57</f>
        <v>0</v>
      </c>
      <c r="R42" s="624"/>
      <c r="S42" s="18" t="s">
        <v>17</v>
      </c>
      <c r="T42" s="102">
        <f>入力!J57</f>
        <v>0</v>
      </c>
      <c r="U42" s="82" t="s">
        <v>20</v>
      </c>
      <c r="V42" s="102">
        <f>入力!K57</f>
        <v>0</v>
      </c>
      <c r="W42" s="86" t="s">
        <v>21</v>
      </c>
      <c r="X42" s="102">
        <f>入力!L57</f>
        <v>0</v>
      </c>
      <c r="Y42" s="83" t="s">
        <v>22</v>
      </c>
      <c r="Z42" s="613">
        <f>入力!M57</f>
        <v>0</v>
      </c>
      <c r="AA42" s="614"/>
      <c r="AB42" s="614"/>
      <c r="AC42" s="615" t="s">
        <v>72</v>
      </c>
      <c r="AD42" s="616"/>
      <c r="AE42" s="88" t="str">
        <f>IF(入力!$Q57=0,"",入力!Q57)</f>
        <v/>
      </c>
      <c r="AF42" s="89" t="str">
        <f>IF(入力!$Q57=0,"",IF(入力!R57=0,"0",入力!R57))</f>
        <v/>
      </c>
      <c r="AG42" s="89" t="str">
        <f>IF(入力!$Q57=0,"",IF(入力!S57=0,"0",入力!S57))</f>
        <v/>
      </c>
      <c r="AH42" s="89" t="str">
        <f>IF(入力!$Q57=0,"",IF(入力!T57=0,"0",入力!T57))</f>
        <v/>
      </c>
      <c r="AI42" s="89" t="str">
        <f>IF(入力!$Q57=0,"",IF(入力!U57=0,"0",入力!U57))</f>
        <v/>
      </c>
      <c r="AJ42" s="89" t="str">
        <f>IF(入力!$Q57=0,"",IF(入力!V57=0,"0",入力!V57))</f>
        <v/>
      </c>
      <c r="AK42" s="89" t="str">
        <f>IF(入力!$Q57=0,"",IF(入力!W57=0,"0",入力!W57))</f>
        <v/>
      </c>
      <c r="AL42" s="89" t="str">
        <f>IF(入力!$Q57=0,"",IF(入力!X57=0,"0",入力!X57))</f>
        <v/>
      </c>
      <c r="AM42" s="90" t="str">
        <f>IF(入力!$Q57=0,"",IF(入力!Y57=0,"0",入力!Y57))</f>
        <v/>
      </c>
    </row>
    <row r="43" spans="1:40" ht="24" customHeight="1" thickBot="1" x14ac:dyDescent="0.25">
      <c r="A43" s="725"/>
      <c r="C43" s="717" t="s">
        <v>14</v>
      </c>
      <c r="D43" s="717"/>
      <c r="E43" s="717"/>
      <c r="F43" s="717"/>
      <c r="G43" s="717"/>
      <c r="H43" s="717"/>
      <c r="I43" s="717"/>
      <c r="J43" s="717"/>
      <c r="K43" s="717"/>
      <c r="L43" s="717"/>
      <c r="M43" s="718"/>
      <c r="N43" s="719" t="s">
        <v>316</v>
      </c>
      <c r="O43" s="720"/>
      <c r="P43" s="720"/>
      <c r="Q43" s="720"/>
      <c r="R43" s="720"/>
      <c r="S43" s="720"/>
      <c r="T43" s="720"/>
      <c r="U43" s="720"/>
      <c r="V43" s="720"/>
      <c r="W43" s="720"/>
      <c r="X43" s="720"/>
      <c r="Y43" s="720"/>
      <c r="Z43" s="720"/>
      <c r="AA43" s="720"/>
      <c r="AB43" s="720"/>
      <c r="AC43" s="721"/>
      <c r="AD43" s="336" t="s">
        <v>346</v>
      </c>
      <c r="AE43" s="87" t="str">
        <f>IF(入力!$Q40=0,"",入力!Q40)</f>
        <v/>
      </c>
      <c r="AF43" s="19" t="str">
        <f>IF(入力!$Q40=0,"",IF(入力!R40=0,"0",入力!R40))</f>
        <v/>
      </c>
      <c r="AG43" s="19" t="str">
        <f>IF(入力!$Q40=0,"",IF(入力!S40=0,"0",入力!S40))</f>
        <v/>
      </c>
      <c r="AH43" s="19" t="str">
        <f>IF(入力!$Q40=0,"",IF(入力!T40=0,"0",入力!T40))</f>
        <v/>
      </c>
      <c r="AI43" s="19" t="str">
        <f>IF(入力!$Q40=0,"",IF(入力!U40=0,"0",入力!U40))</f>
        <v/>
      </c>
      <c r="AJ43" s="19" t="str">
        <f>IF(入力!$Q40=0,"",IF(入力!V40=0,"0",入力!V40))</f>
        <v/>
      </c>
      <c r="AK43" s="19" t="str">
        <f>IF(入力!$Q40=0,"",IF(入力!W40=0,"0",入力!W40))</f>
        <v/>
      </c>
      <c r="AL43" s="19" t="str">
        <f>IF(入力!$Q40=0,"",IF(入力!X40=0,"0",入力!X40))</f>
        <v/>
      </c>
      <c r="AM43" s="20" t="str">
        <f>IF(入力!$Q40=0,"",IF(入力!Y40=0,"0",入力!Y40))</f>
        <v/>
      </c>
    </row>
    <row r="44" spans="1:40" ht="9" customHeight="1" x14ac:dyDescent="0.2">
      <c r="A44" s="725"/>
      <c r="C44" s="6"/>
      <c r="D44" s="6"/>
      <c r="E44" s="6"/>
      <c r="F44" s="6"/>
      <c r="G44" s="6"/>
      <c r="H44" s="6"/>
      <c r="I44" s="6"/>
      <c r="J44" s="6"/>
      <c r="K44" s="6"/>
      <c r="L44" s="6"/>
      <c r="M44" s="6"/>
      <c r="N44" s="71"/>
      <c r="O44" s="71"/>
      <c r="P44" s="78"/>
      <c r="Q44" s="16"/>
      <c r="R44" s="16"/>
      <c r="S44" s="16"/>
      <c r="T44" s="16"/>
      <c r="U44" s="16"/>
      <c r="V44" s="16"/>
      <c r="W44" s="16"/>
      <c r="X44" s="16"/>
      <c r="Y44" s="16"/>
      <c r="Z44" s="16"/>
      <c r="AA44" s="16"/>
      <c r="AB44" s="16"/>
      <c r="AC44" s="16"/>
      <c r="AD44" s="17"/>
    </row>
    <row r="45" spans="1:40" ht="19.5" customHeight="1" x14ac:dyDescent="0.2">
      <c r="A45" s="725"/>
      <c r="C45" s="709"/>
      <c r="D45" s="709"/>
      <c r="E45" s="709"/>
      <c r="F45" s="709"/>
      <c r="G45" s="709"/>
      <c r="H45" s="709"/>
      <c r="I45" s="709"/>
      <c r="J45" s="709"/>
      <c r="K45" s="709"/>
      <c r="L45" s="709"/>
      <c r="M45" s="709"/>
      <c r="N45" s="709"/>
      <c r="O45" s="709"/>
      <c r="P45" s="709"/>
      <c r="Q45" s="709"/>
      <c r="R45" s="709"/>
      <c r="S45" s="709"/>
      <c r="T45" s="709"/>
      <c r="U45" s="709"/>
      <c r="V45" s="709"/>
      <c r="W45" s="709"/>
      <c r="X45" s="709"/>
      <c r="Y45" s="709"/>
      <c r="Z45" s="709"/>
      <c r="AA45" s="709"/>
      <c r="AB45" s="709"/>
      <c r="AC45" s="709"/>
      <c r="AD45" s="709"/>
      <c r="AE45" s="709"/>
      <c r="AF45" s="709"/>
      <c r="AG45" s="709"/>
      <c r="AH45" s="709"/>
      <c r="AI45" s="709"/>
      <c r="AJ45" s="709"/>
      <c r="AK45" s="709"/>
      <c r="AL45" s="709"/>
      <c r="AM45" s="709"/>
      <c r="AN45" s="709"/>
    </row>
    <row r="46" spans="1:40" ht="27.75" customHeight="1" x14ac:dyDescent="0.2">
      <c r="A46" s="725"/>
      <c r="C46" s="710" t="s">
        <v>483</v>
      </c>
      <c r="D46" s="710"/>
      <c r="E46" s="710"/>
      <c r="F46" s="710"/>
      <c r="G46" s="710"/>
      <c r="H46" s="710"/>
      <c r="I46" s="710"/>
      <c r="J46" s="710"/>
      <c r="K46" s="710"/>
      <c r="L46" s="710"/>
      <c r="M46" s="710"/>
      <c r="N46" s="710"/>
      <c r="O46" s="710"/>
      <c r="P46" s="710"/>
      <c r="Q46" s="710"/>
      <c r="R46" s="710"/>
      <c r="S46" s="710"/>
      <c r="T46" s="710"/>
      <c r="U46" s="710"/>
      <c r="V46" s="710"/>
      <c r="W46" s="710"/>
      <c r="X46" s="710"/>
      <c r="Y46" s="710"/>
      <c r="Z46" s="710"/>
      <c r="AA46" s="710"/>
      <c r="AB46" s="710"/>
      <c r="AC46" s="710"/>
      <c r="AD46" s="710"/>
      <c r="AE46" s="710"/>
      <c r="AF46" s="710"/>
      <c r="AG46" s="710"/>
      <c r="AH46" s="710"/>
      <c r="AI46" s="710"/>
      <c r="AJ46" s="710"/>
      <c r="AK46" s="710"/>
      <c r="AL46" s="710"/>
      <c r="AM46" s="710"/>
    </row>
    <row r="47" spans="1:40" ht="10.5" customHeight="1" x14ac:dyDescent="0.2">
      <c r="A47" s="725"/>
      <c r="C47" s="709"/>
      <c r="D47" s="709"/>
      <c r="E47" s="709"/>
      <c r="F47" s="709"/>
      <c r="G47" s="709"/>
      <c r="H47" s="709"/>
      <c r="I47" s="709"/>
      <c r="J47" s="709"/>
      <c r="K47" s="709"/>
      <c r="L47" s="709"/>
      <c r="M47" s="709"/>
      <c r="N47" s="709"/>
      <c r="O47" s="709"/>
      <c r="P47" s="709"/>
      <c r="Q47" s="709"/>
      <c r="R47" s="709"/>
      <c r="S47" s="709"/>
      <c r="T47" s="709"/>
      <c r="U47" s="709"/>
      <c r="V47" s="709"/>
      <c r="W47" s="709"/>
      <c r="X47" s="709"/>
      <c r="Y47" s="709"/>
      <c r="Z47" s="709"/>
      <c r="AA47" s="709"/>
      <c r="AB47" s="709"/>
      <c r="AC47" s="709"/>
      <c r="AD47" s="709"/>
      <c r="AE47" s="709"/>
      <c r="AF47" s="709"/>
      <c r="AG47" s="709"/>
      <c r="AH47" s="709"/>
      <c r="AI47" s="709"/>
      <c r="AJ47" s="709"/>
      <c r="AK47" s="709"/>
      <c r="AL47" s="709"/>
      <c r="AM47" s="709"/>
    </row>
    <row r="48" spans="1:40" ht="24.75" customHeight="1" x14ac:dyDescent="0.2">
      <c r="A48" s="725"/>
      <c r="D48" s="612" t="s">
        <v>484</v>
      </c>
      <c r="E48" s="612"/>
      <c r="F48" s="612"/>
      <c r="G48" s="612"/>
      <c r="H48" s="612"/>
      <c r="I48" s="612"/>
      <c r="J48" s="612"/>
      <c r="K48" s="612"/>
      <c r="L48" s="612"/>
      <c r="M48" s="612"/>
      <c r="N48" s="612"/>
      <c r="O48" s="612"/>
      <c r="P48" s="612"/>
      <c r="Q48" s="612"/>
      <c r="R48" s="612"/>
      <c r="S48" s="612"/>
      <c r="T48" s="612"/>
      <c r="U48" s="612"/>
      <c r="V48" s="612"/>
      <c r="W48" s="612"/>
      <c r="X48" s="612"/>
      <c r="Y48" s="612"/>
      <c r="Z48" s="612"/>
      <c r="AA48" s="612"/>
      <c r="AB48" s="612"/>
      <c r="AC48" s="612"/>
      <c r="AD48" s="612"/>
      <c r="AE48" s="612"/>
      <c r="AF48" s="612"/>
      <c r="AG48" s="612"/>
      <c r="AH48" s="612"/>
      <c r="AI48" s="612"/>
      <c r="AJ48" s="612"/>
      <c r="AK48" s="612"/>
      <c r="AL48" s="612"/>
      <c r="AM48" s="612"/>
    </row>
    <row r="49" spans="1:40" ht="30" customHeight="1" x14ac:dyDescent="0.2">
      <c r="A49" s="725"/>
      <c r="D49" s="611" t="s">
        <v>485</v>
      </c>
      <c r="E49" s="611"/>
      <c r="F49" s="611"/>
      <c r="G49" s="611"/>
      <c r="H49" s="611"/>
      <c r="I49" s="611"/>
      <c r="J49" s="611"/>
      <c r="K49" s="611"/>
      <c r="L49" s="611"/>
      <c r="M49" s="611"/>
      <c r="N49" s="611"/>
      <c r="O49" s="611"/>
      <c r="P49" s="611"/>
      <c r="Q49" s="611"/>
      <c r="R49" s="611"/>
      <c r="S49" s="611"/>
      <c r="T49" s="611"/>
      <c r="U49" s="611"/>
      <c r="V49" s="611"/>
      <c r="W49" s="611"/>
      <c r="X49" s="611"/>
      <c r="Y49" s="611"/>
      <c r="Z49" s="611"/>
      <c r="AA49" s="611"/>
      <c r="AB49" s="611"/>
      <c r="AC49" s="611"/>
      <c r="AD49" s="611"/>
      <c r="AE49" s="611"/>
      <c r="AF49" s="611"/>
      <c r="AG49" s="611"/>
      <c r="AH49" s="611"/>
      <c r="AI49" s="611"/>
      <c r="AJ49" s="611"/>
      <c r="AK49" s="611"/>
      <c r="AL49" s="611"/>
      <c r="AM49" s="611"/>
      <c r="AN49" s="348"/>
    </row>
    <row r="50" spans="1:40" ht="28.5" customHeight="1" x14ac:dyDescent="0.2">
      <c r="A50" s="725"/>
      <c r="C50" s="587"/>
      <c r="D50" s="587"/>
      <c r="E50" s="587"/>
      <c r="F50" s="587"/>
      <c r="G50" s="587"/>
      <c r="H50" s="694"/>
      <c r="I50" s="694"/>
      <c r="J50" s="5"/>
      <c r="K50" s="5"/>
      <c r="L50" s="5"/>
      <c r="M50" s="5"/>
      <c r="N50" s="5"/>
      <c r="O50" s="5"/>
      <c r="P50" s="5"/>
      <c r="Q50" s="5"/>
      <c r="R50" s="5"/>
      <c r="S50" s="5"/>
      <c r="T50" s="5"/>
      <c r="U50" s="5"/>
      <c r="V50" s="5"/>
      <c r="W50" s="5"/>
      <c r="X50" s="5"/>
      <c r="Y50" s="587" t="s">
        <v>451</v>
      </c>
      <c r="Z50" s="587"/>
      <c r="AA50" s="587"/>
      <c r="AB50" s="587"/>
      <c r="AC50" s="587"/>
      <c r="AD50" s="587"/>
      <c r="AE50" s="587"/>
      <c r="AF50" s="587"/>
      <c r="AG50" s="587"/>
      <c r="AH50" s="587"/>
      <c r="AI50" s="587"/>
      <c r="AJ50" s="694"/>
      <c r="AK50" s="694"/>
      <c r="AL50" s="695" t="s">
        <v>22</v>
      </c>
      <c r="AM50" s="695"/>
      <c r="AN50" s="5"/>
    </row>
    <row r="51" spans="1:40" ht="18" customHeight="1" x14ac:dyDescent="0.2">
      <c r="A51" s="725"/>
      <c r="C51" s="347"/>
      <c r="D51" s="347"/>
      <c r="E51" s="347"/>
      <c r="F51" s="347"/>
      <c r="G51" s="347"/>
      <c r="H51" s="13"/>
      <c r="I51" s="13"/>
      <c r="J51" s="13"/>
      <c r="K51" s="13"/>
      <c r="L51" s="5"/>
      <c r="M51" s="5"/>
      <c r="N51" s="5"/>
      <c r="O51" s="5"/>
      <c r="P51" s="5"/>
      <c r="Q51" s="5"/>
      <c r="R51" s="5"/>
      <c r="S51" s="5"/>
      <c r="T51" s="5"/>
      <c r="U51" s="5"/>
      <c r="V51" s="5"/>
      <c r="W51" s="5"/>
      <c r="X51" s="5"/>
      <c r="Y51" s="347">
        <f>入力!AD9</f>
        <v>0</v>
      </c>
      <c r="Z51" s="347"/>
      <c r="AA51" s="347"/>
      <c r="AB51" s="347"/>
      <c r="AC51" s="347"/>
      <c r="AD51" s="347"/>
      <c r="AE51" s="347"/>
      <c r="AF51" s="347"/>
      <c r="AG51" s="347"/>
      <c r="AH51" s="347"/>
      <c r="AI51" s="347"/>
      <c r="AJ51" s="347"/>
      <c r="AK51" s="347"/>
      <c r="AL51" s="5"/>
      <c r="AM51" s="5"/>
      <c r="AN51" s="5"/>
    </row>
    <row r="52" spans="1:40" ht="18" customHeight="1" x14ac:dyDescent="0.2">
      <c r="A52" s="725"/>
      <c r="D52" s="739" t="str">
        <f>CONCATENATE("学校名・チーム名   ",IF(E8=0,"",E8))</f>
        <v xml:space="preserve">学校名・チーム名    </v>
      </c>
      <c r="E52" s="739"/>
      <c r="F52" s="739"/>
      <c r="G52" s="739"/>
      <c r="H52" s="739"/>
      <c r="I52" s="739"/>
      <c r="J52" s="739"/>
      <c r="K52" s="739"/>
      <c r="L52" s="739"/>
      <c r="M52" s="739"/>
      <c r="N52" s="739"/>
      <c r="O52" s="739"/>
      <c r="P52" s="739"/>
      <c r="Q52" s="739"/>
      <c r="R52" s="739"/>
      <c r="S52" s="739"/>
      <c r="T52" s="739"/>
      <c r="U52" s="739"/>
      <c r="V52" s="349"/>
      <c r="W52" s="349"/>
      <c r="X52" s="585" t="s">
        <v>407</v>
      </c>
      <c r="Y52" s="585"/>
      <c r="Z52" s="585"/>
      <c r="AA52" s="585"/>
      <c r="AB52" s="586" t="str">
        <f>入力!$C$26&amp;"  "&amp;入力!$E$26</f>
        <v xml:space="preserve">  </v>
      </c>
      <c r="AC52" s="586"/>
      <c r="AD52" s="586"/>
      <c r="AE52" s="586"/>
      <c r="AF52" s="586"/>
      <c r="AG52" s="586"/>
      <c r="AH52" s="586"/>
      <c r="AI52" s="586"/>
      <c r="AJ52" s="586"/>
      <c r="AK52" s="586"/>
      <c r="AL52" s="5" t="s">
        <v>188</v>
      </c>
      <c r="AM52" s="5"/>
      <c r="AN52" s="5"/>
    </row>
    <row r="53" spans="1:40" ht="28.5" customHeight="1" x14ac:dyDescent="0.2">
      <c r="A53" s="725"/>
      <c r="C53" s="12"/>
      <c r="D53" s="350"/>
      <c r="E53" s="350"/>
      <c r="F53" s="350"/>
      <c r="G53" s="350"/>
      <c r="H53" s="350"/>
      <c r="I53" s="350"/>
      <c r="J53" s="3"/>
      <c r="K53" s="5"/>
      <c r="L53" s="5"/>
      <c r="M53" s="5"/>
      <c r="N53" s="5"/>
      <c r="O53" s="5"/>
      <c r="P53" s="5"/>
      <c r="Q53" s="5"/>
      <c r="R53" s="5"/>
      <c r="S53" s="5"/>
      <c r="T53" s="5"/>
      <c r="U53" s="5"/>
      <c r="V53" s="5"/>
      <c r="W53" s="5"/>
      <c r="X53" s="5"/>
      <c r="Z53" s="13"/>
      <c r="AA53" s="350"/>
      <c r="AB53" s="350"/>
      <c r="AC53" s="350"/>
      <c r="AD53" s="350"/>
      <c r="AE53" s="350"/>
      <c r="AF53" s="350"/>
      <c r="AG53" s="350"/>
      <c r="AH53" s="350"/>
      <c r="AI53" s="350"/>
      <c r="AJ53" s="350"/>
      <c r="AK53" s="350"/>
      <c r="AM53" s="5"/>
      <c r="AN53" s="5"/>
    </row>
    <row r="54" spans="1:40" ht="1.5" customHeight="1" x14ac:dyDescent="0.2">
      <c r="A54" s="725"/>
      <c r="C54" s="5"/>
      <c r="D54" s="5"/>
      <c r="E54" s="5"/>
      <c r="F54" s="5"/>
      <c r="G54" s="5"/>
      <c r="H54" s="5"/>
      <c r="I54" s="5"/>
      <c r="J54" s="5"/>
      <c r="K54" s="49"/>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row>
    <row r="58" spans="1:40" ht="13.5" customHeight="1" x14ac:dyDescent="0.2"/>
    <row r="60" spans="1:40" x14ac:dyDescent="0.2">
      <c r="AB60" s="5"/>
      <c r="AC60" s="5"/>
      <c r="AD60" s="693"/>
      <c r="AE60" s="693"/>
      <c r="AF60" s="693"/>
      <c r="AG60" s="693"/>
      <c r="AH60" s="693"/>
      <c r="AI60" s="693"/>
      <c r="AJ60" s="693"/>
      <c r="AK60" s="693"/>
      <c r="AL60" s="693"/>
      <c r="AM60" s="693"/>
    </row>
  </sheetData>
  <sheetProtection selectLockedCells="1"/>
  <mergeCells count="185">
    <mergeCell ref="AB4:AE4"/>
    <mergeCell ref="D52:U52"/>
    <mergeCell ref="E7:R7"/>
    <mergeCell ref="X5:AA5"/>
    <mergeCell ref="AB5:AE5"/>
    <mergeCell ref="AF5:AJ5"/>
    <mergeCell ref="J27:P27"/>
    <mergeCell ref="Q27:R27"/>
    <mergeCell ref="S27:Y27"/>
    <mergeCell ref="Z27:AD27"/>
    <mergeCell ref="J30:P30"/>
    <mergeCell ref="Q30:R30"/>
    <mergeCell ref="Z30:AB30"/>
    <mergeCell ref="AC30:AD30"/>
    <mergeCell ref="D31:I31"/>
    <mergeCell ref="J31:P31"/>
    <mergeCell ref="Q31:R31"/>
    <mergeCell ref="Z31:AB31"/>
    <mergeCell ref="AC35:AD35"/>
    <mergeCell ref="D32:I32"/>
    <mergeCell ref="J32:P32"/>
    <mergeCell ref="Q32:R32"/>
    <mergeCell ref="Z32:AB32"/>
    <mergeCell ref="AC32:AD32"/>
    <mergeCell ref="AK5:AM5"/>
    <mergeCell ref="A2:A54"/>
    <mergeCell ref="C2:D2"/>
    <mergeCell ref="E2:AM2"/>
    <mergeCell ref="C4:M5"/>
    <mergeCell ref="X4:AA4"/>
    <mergeCell ref="Z28:AB28"/>
    <mergeCell ref="AF4:AJ4"/>
    <mergeCell ref="AK4:AM4"/>
    <mergeCell ref="D27:I27"/>
    <mergeCell ref="AE27:AM27"/>
    <mergeCell ref="C7:D7"/>
    <mergeCell ref="AC31:AD31"/>
    <mergeCell ref="AC28:AD28"/>
    <mergeCell ref="D29:I29"/>
    <mergeCell ref="J29:P29"/>
    <mergeCell ref="Q29:R29"/>
    <mergeCell ref="Z29:AB29"/>
    <mergeCell ref="AC29:AD29"/>
    <mergeCell ref="D28:I28"/>
    <mergeCell ref="J28:P28"/>
    <mergeCell ref="Q28:R28"/>
    <mergeCell ref="AC33:AD33"/>
    <mergeCell ref="D30:I30"/>
    <mergeCell ref="D33:I33"/>
    <mergeCell ref="J33:P33"/>
    <mergeCell ref="Q33:R33"/>
    <mergeCell ref="Z33:AB33"/>
    <mergeCell ref="AC37:AD37"/>
    <mergeCell ref="D34:I34"/>
    <mergeCell ref="J34:P34"/>
    <mergeCell ref="Q34:R34"/>
    <mergeCell ref="Z34:AB34"/>
    <mergeCell ref="AC34:AD34"/>
    <mergeCell ref="D35:I35"/>
    <mergeCell ref="J35:P35"/>
    <mergeCell ref="Q35:R35"/>
    <mergeCell ref="Z35:AB35"/>
    <mergeCell ref="Q39:R39"/>
    <mergeCell ref="Z39:AB39"/>
    <mergeCell ref="AC39:AD39"/>
    <mergeCell ref="D36:I36"/>
    <mergeCell ref="J36:P36"/>
    <mergeCell ref="Q36:R36"/>
    <mergeCell ref="Z36:AB36"/>
    <mergeCell ref="AC36:AD36"/>
    <mergeCell ref="D37:I37"/>
    <mergeCell ref="J37:P37"/>
    <mergeCell ref="Q37:R37"/>
    <mergeCell ref="Z37:AB37"/>
    <mergeCell ref="E11:J11"/>
    <mergeCell ref="N11:R12"/>
    <mergeCell ref="S11:Y12"/>
    <mergeCell ref="D12:M13"/>
    <mergeCell ref="N13:R13"/>
    <mergeCell ref="S13:Y13"/>
    <mergeCell ref="C45:AN45"/>
    <mergeCell ref="C46:AM46"/>
    <mergeCell ref="C47:AM47"/>
    <mergeCell ref="D42:I42"/>
    <mergeCell ref="J42:P42"/>
    <mergeCell ref="Q42:R42"/>
    <mergeCell ref="Z42:AB42"/>
    <mergeCell ref="AC42:AD42"/>
    <mergeCell ref="C43:M43"/>
    <mergeCell ref="N43:AC43"/>
    <mergeCell ref="D40:I40"/>
    <mergeCell ref="J40:P40"/>
    <mergeCell ref="Q40:R40"/>
    <mergeCell ref="Z40:AB40"/>
    <mergeCell ref="AC40:AD40"/>
    <mergeCell ref="D41:I41"/>
    <mergeCell ref="J41:P41"/>
    <mergeCell ref="Q41:R41"/>
    <mergeCell ref="S10:Y10"/>
    <mergeCell ref="Z10:AD12"/>
    <mergeCell ref="AL14:AL15"/>
    <mergeCell ref="AM14:AM15"/>
    <mergeCell ref="AH14:AH15"/>
    <mergeCell ref="AI14:AI15"/>
    <mergeCell ref="B1:AN1"/>
    <mergeCell ref="AD60:AE60"/>
    <mergeCell ref="AF60:AG60"/>
    <mergeCell ref="AH60:AI60"/>
    <mergeCell ref="AJ60:AK60"/>
    <mergeCell ref="AL60:AM60"/>
    <mergeCell ref="AJ50:AK50"/>
    <mergeCell ref="AL50:AM50"/>
    <mergeCell ref="C50:G50"/>
    <mergeCell ref="H50:I50"/>
    <mergeCell ref="C8:D9"/>
    <mergeCell ref="E8:R9"/>
    <mergeCell ref="C10:C15"/>
    <mergeCell ref="N10:R10"/>
    <mergeCell ref="E14:G14"/>
    <mergeCell ref="H14:J14"/>
    <mergeCell ref="K14:M14"/>
    <mergeCell ref="N14:R15"/>
    <mergeCell ref="E15:G15"/>
    <mergeCell ref="H15:J15"/>
    <mergeCell ref="K15:M15"/>
    <mergeCell ref="C16:C25"/>
    <mergeCell ref="D16:D17"/>
    <mergeCell ref="E16:M17"/>
    <mergeCell ref="E22:G22"/>
    <mergeCell ref="H22:J22"/>
    <mergeCell ref="K22:M22"/>
    <mergeCell ref="H23:J23"/>
    <mergeCell ref="E24:G24"/>
    <mergeCell ref="H24:J24"/>
    <mergeCell ref="K24:M24"/>
    <mergeCell ref="E25:M25"/>
    <mergeCell ref="AF14:AF15"/>
    <mergeCell ref="AG14:AG15"/>
    <mergeCell ref="S14:Y15"/>
    <mergeCell ref="AE14:AE15"/>
    <mergeCell ref="Z16:AD18"/>
    <mergeCell ref="AE16:AM16"/>
    <mergeCell ref="AI17:AI18"/>
    <mergeCell ref="AJ17:AJ18"/>
    <mergeCell ref="AJ14:AJ15"/>
    <mergeCell ref="AK14:AK15"/>
    <mergeCell ref="Z13:AD15"/>
    <mergeCell ref="AE13:AM13"/>
    <mergeCell ref="N16:R16"/>
    <mergeCell ref="AM17:AM18"/>
    <mergeCell ref="E19:J19"/>
    <mergeCell ref="N19:R19"/>
    <mergeCell ref="S19:Y19"/>
    <mergeCell ref="Z19:AD21"/>
    <mergeCell ref="D20:M21"/>
    <mergeCell ref="N17:R18"/>
    <mergeCell ref="S17:Y18"/>
    <mergeCell ref="AE17:AE18"/>
    <mergeCell ref="AK17:AK18"/>
    <mergeCell ref="AL17:AL18"/>
    <mergeCell ref="S16:Y16"/>
    <mergeCell ref="X52:AA52"/>
    <mergeCell ref="AB52:AK52"/>
    <mergeCell ref="Y50:AI50"/>
    <mergeCell ref="S22:AD22"/>
    <mergeCell ref="E23:G23"/>
    <mergeCell ref="K23:M23"/>
    <mergeCell ref="N22:R25"/>
    <mergeCell ref="S23:AD25"/>
    <mergeCell ref="AF17:AF18"/>
    <mergeCell ref="AG17:AG18"/>
    <mergeCell ref="AH17:AH18"/>
    <mergeCell ref="N20:R21"/>
    <mergeCell ref="S20:Y21"/>
    <mergeCell ref="D49:AM49"/>
    <mergeCell ref="D48:AM48"/>
    <mergeCell ref="Z41:AB41"/>
    <mergeCell ref="AC41:AD41"/>
    <mergeCell ref="D38:I38"/>
    <mergeCell ref="J38:P38"/>
    <mergeCell ref="Q38:R38"/>
    <mergeCell ref="Z38:AB38"/>
    <mergeCell ref="AC38:AD38"/>
    <mergeCell ref="D39:I39"/>
    <mergeCell ref="J39:P39"/>
  </mergeCells>
  <phoneticPr fontId="1"/>
  <printOptions horizontalCentered="1"/>
  <pageMargins left="0.70866141732283472" right="0.70866141732283472" top="0.74803149606299213" bottom="0.74803149606299213" header="0.31496062992125984" footer="0.39370078740157483"/>
  <pageSetup paperSize="9" scale="85" firstPageNumber="64" orientation="portrait"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60"/>
  <sheetViews>
    <sheetView showZeros="0" view="pageBreakPreview" topLeftCell="A22" zoomScale="92" zoomScaleNormal="100" workbookViewId="0">
      <selection activeCell="D20" sqref="D20:M21"/>
    </sheetView>
  </sheetViews>
  <sheetFormatPr defaultColWidth="9" defaultRowHeight="13.2" x14ac:dyDescent="0.2"/>
  <cols>
    <col min="1" max="1" width="3.6640625" style="1" customWidth="1"/>
    <col min="2" max="2" width="5" style="1" customWidth="1"/>
    <col min="3" max="4" width="4.6640625" style="1" customWidth="1"/>
    <col min="5" max="6" width="2.33203125" style="1" customWidth="1"/>
    <col min="7" max="7" width="4.6640625" style="1" customWidth="1"/>
    <col min="8" max="9" width="2.33203125" style="1" customWidth="1"/>
    <col min="10" max="10" width="4.6640625" style="1" customWidth="1"/>
    <col min="11" max="11" width="4.88671875" style="1" customWidth="1"/>
    <col min="12" max="13" width="2.33203125" style="1" customWidth="1"/>
    <col min="14" max="14" width="1.109375" style="1" customWidth="1"/>
    <col min="15" max="15" width="2.109375" style="1" customWidth="1"/>
    <col min="16" max="16" width="1.109375" style="1" customWidth="1"/>
    <col min="17" max="18" width="2.33203125" style="1" customWidth="1"/>
    <col min="19" max="19" width="4" style="1" customWidth="1"/>
    <col min="20" max="20" width="2.6640625" style="1" customWidth="1"/>
    <col min="21" max="21" width="2.109375" style="1" customWidth="1"/>
    <col min="22" max="22" width="2.6640625" style="1" customWidth="1"/>
    <col min="23" max="23" width="2.109375" style="1" customWidth="1"/>
    <col min="24" max="24" width="2.6640625" style="1" customWidth="1"/>
    <col min="25" max="27" width="2.109375" style="1" customWidth="1"/>
    <col min="28" max="29" width="1.109375" style="1" customWidth="1"/>
    <col min="30" max="30" width="2.33203125" style="1" customWidth="1"/>
    <col min="31" max="39" width="2.44140625" style="1" customWidth="1"/>
    <col min="40" max="40" width="1.44140625" style="1" customWidth="1"/>
    <col min="41" max="41" width="4.6640625" style="1" customWidth="1"/>
    <col min="42" max="16384" width="9" style="1"/>
  </cols>
  <sheetData>
    <row r="1" spans="1:41" ht="33" customHeight="1" x14ac:dyDescent="0.2">
      <c r="A1" s="257"/>
      <c r="B1" s="691" t="s">
        <v>399</v>
      </c>
      <c r="C1" s="692"/>
      <c r="D1" s="692"/>
      <c r="E1" s="692"/>
      <c r="F1" s="692"/>
      <c r="G1" s="692"/>
      <c r="H1" s="692"/>
      <c r="I1" s="692"/>
      <c r="J1" s="692"/>
      <c r="K1" s="692"/>
      <c r="L1" s="692"/>
      <c r="M1" s="692"/>
      <c r="N1" s="692"/>
      <c r="O1" s="692"/>
      <c r="P1" s="692"/>
      <c r="Q1" s="692"/>
      <c r="R1" s="692"/>
      <c r="S1" s="692"/>
      <c r="T1" s="692"/>
      <c r="U1" s="692"/>
      <c r="V1" s="692"/>
      <c r="W1" s="692"/>
      <c r="X1" s="692"/>
      <c r="Y1" s="692"/>
      <c r="Z1" s="692"/>
      <c r="AA1" s="692"/>
      <c r="AB1" s="692"/>
      <c r="AC1" s="692"/>
      <c r="AD1" s="692"/>
      <c r="AE1" s="692"/>
      <c r="AF1" s="692"/>
      <c r="AG1" s="692"/>
      <c r="AH1" s="692"/>
      <c r="AI1" s="692"/>
      <c r="AJ1" s="692"/>
      <c r="AK1" s="692"/>
      <c r="AL1" s="692"/>
      <c r="AM1" s="692"/>
      <c r="AN1" s="692"/>
    </row>
    <row r="2" spans="1:41" ht="24" customHeight="1" x14ac:dyDescent="0.2">
      <c r="A2" s="725"/>
      <c r="C2" s="693" t="s">
        <v>191</v>
      </c>
      <c r="D2" s="693"/>
      <c r="E2" s="726" t="s">
        <v>450</v>
      </c>
      <c r="F2" s="726"/>
      <c r="G2" s="726"/>
      <c r="H2" s="726"/>
      <c r="I2" s="726"/>
      <c r="J2" s="726"/>
      <c r="K2" s="726"/>
      <c r="L2" s="726"/>
      <c r="M2" s="726"/>
      <c r="N2" s="726"/>
      <c r="O2" s="726"/>
      <c r="P2" s="726"/>
      <c r="Q2" s="726"/>
      <c r="R2" s="726"/>
      <c r="S2" s="726"/>
      <c r="T2" s="726"/>
      <c r="U2" s="726"/>
      <c r="V2" s="726"/>
      <c r="W2" s="726"/>
      <c r="X2" s="726"/>
      <c r="Y2" s="726"/>
      <c r="Z2" s="726"/>
      <c r="AA2" s="726"/>
      <c r="AB2" s="726"/>
      <c r="AC2" s="726"/>
      <c r="AD2" s="726"/>
      <c r="AE2" s="726"/>
      <c r="AF2" s="726"/>
      <c r="AG2" s="726"/>
      <c r="AH2" s="726"/>
      <c r="AI2" s="726"/>
      <c r="AJ2" s="726"/>
      <c r="AK2" s="726"/>
      <c r="AL2" s="726"/>
      <c r="AM2" s="726"/>
    </row>
    <row r="3" spans="1:41" ht="9" customHeight="1" thickBot="1" x14ac:dyDescent="0.25">
      <c r="A3" s="725"/>
      <c r="C3" s="6"/>
      <c r="D3" s="2"/>
      <c r="E3" s="9"/>
      <c r="F3" s="9"/>
      <c r="G3" s="9"/>
      <c r="H3" s="9"/>
      <c r="I3" s="9"/>
      <c r="J3" s="9"/>
      <c r="K3" s="9"/>
      <c r="L3" s="9"/>
      <c r="M3" s="9"/>
      <c r="N3" s="9"/>
      <c r="O3" s="9"/>
      <c r="P3" s="9"/>
      <c r="Q3" s="9"/>
      <c r="R3" s="9"/>
      <c r="S3" s="9"/>
      <c r="T3" s="9"/>
      <c r="U3" s="9"/>
      <c r="V3" s="9"/>
      <c r="W3" s="9"/>
      <c r="X3" s="98"/>
      <c r="Y3" s="98"/>
      <c r="Z3" s="99"/>
      <c r="AA3" s="99"/>
      <c r="AB3" s="10"/>
      <c r="AC3" s="10"/>
    </row>
    <row r="4" spans="1:41" ht="14.25" customHeight="1" x14ac:dyDescent="0.2">
      <c r="A4" s="725"/>
      <c r="C4" s="727" t="s">
        <v>192</v>
      </c>
      <c r="D4" s="727"/>
      <c r="E4" s="727"/>
      <c r="F4" s="727"/>
      <c r="G4" s="727"/>
      <c r="H4" s="727"/>
      <c r="I4" s="727"/>
      <c r="J4" s="727"/>
      <c r="K4" s="727"/>
      <c r="L4" s="727"/>
      <c r="M4" s="727"/>
      <c r="N4" s="9"/>
      <c r="O4" s="9"/>
      <c r="P4" s="9"/>
      <c r="Q4" s="9"/>
      <c r="R4" s="9"/>
      <c r="S4" s="9"/>
      <c r="T4" s="9"/>
      <c r="U4" s="9"/>
      <c r="V4" s="9"/>
      <c r="W4" s="9"/>
      <c r="X4" s="728" t="s">
        <v>0</v>
      </c>
      <c r="Y4" s="729"/>
      <c r="Z4" s="729"/>
      <c r="AA4" s="730"/>
      <c r="AB4" s="729" t="s">
        <v>1</v>
      </c>
      <c r="AC4" s="729"/>
      <c r="AD4" s="729"/>
      <c r="AE4" s="730"/>
      <c r="AF4" s="728" t="s">
        <v>11</v>
      </c>
      <c r="AG4" s="729"/>
      <c r="AH4" s="729"/>
      <c r="AI4" s="729"/>
      <c r="AJ4" s="730"/>
      <c r="AK4" s="728" t="s">
        <v>2</v>
      </c>
      <c r="AL4" s="729"/>
      <c r="AM4" s="730"/>
      <c r="AN4" s="5"/>
      <c r="AO4" s="5"/>
    </row>
    <row r="5" spans="1:41" ht="24" customHeight="1" thickBot="1" x14ac:dyDescent="0.25">
      <c r="A5" s="725"/>
      <c r="C5" s="727"/>
      <c r="D5" s="727"/>
      <c r="E5" s="727"/>
      <c r="F5" s="727"/>
      <c r="G5" s="727"/>
      <c r="H5" s="727"/>
      <c r="I5" s="727"/>
      <c r="J5" s="727"/>
      <c r="K5" s="727"/>
      <c r="L5" s="727"/>
      <c r="M5" s="727"/>
      <c r="N5" s="15"/>
      <c r="O5" s="15"/>
      <c r="P5" s="15"/>
      <c r="Q5" s="15"/>
      <c r="R5" s="15"/>
      <c r="S5" s="15"/>
      <c r="T5" s="15"/>
      <c r="U5" s="15"/>
      <c r="V5" s="15"/>
      <c r="W5" s="9"/>
      <c r="X5" s="743">
        <f>入力!C3</f>
        <v>0</v>
      </c>
      <c r="Y5" s="704"/>
      <c r="Z5" s="704"/>
      <c r="AA5" s="705"/>
      <c r="AB5" s="636">
        <f>入力!C4</f>
        <v>0</v>
      </c>
      <c r="AC5" s="744"/>
      <c r="AD5" s="744"/>
      <c r="AE5" s="745"/>
      <c r="AF5" s="722">
        <f>入力!C5</f>
        <v>0</v>
      </c>
      <c r="AG5" s="723"/>
      <c r="AH5" s="723"/>
      <c r="AI5" s="723"/>
      <c r="AJ5" s="724"/>
      <c r="AK5" s="722">
        <f>入力!C6</f>
        <v>0</v>
      </c>
      <c r="AL5" s="723"/>
      <c r="AM5" s="724"/>
    </row>
    <row r="6" spans="1:41" ht="9.75" customHeight="1" thickBot="1" x14ac:dyDescent="0.25">
      <c r="A6" s="725"/>
      <c r="C6" s="2"/>
      <c r="D6" s="2"/>
      <c r="E6" s="61"/>
      <c r="F6" s="61"/>
      <c r="G6" s="61"/>
      <c r="H6" s="61"/>
      <c r="I6" s="61"/>
      <c r="J6" s="61"/>
      <c r="K6" s="61"/>
      <c r="L6" s="61"/>
      <c r="M6" s="61"/>
      <c r="N6" s="61"/>
      <c r="O6" s="61"/>
      <c r="P6" s="62"/>
      <c r="S6" s="13"/>
      <c r="T6" s="13"/>
      <c r="U6" s="13"/>
      <c r="V6" s="13"/>
      <c r="W6" s="13"/>
      <c r="X6" s="322"/>
      <c r="Y6" s="322"/>
      <c r="Z6" s="322"/>
      <c r="AA6" s="322"/>
      <c r="AB6" s="322"/>
      <c r="AC6" s="13"/>
    </row>
    <row r="7" spans="1:41" ht="13.5" customHeight="1" x14ac:dyDescent="0.2">
      <c r="A7" s="725"/>
      <c r="C7" s="737" t="s">
        <v>10</v>
      </c>
      <c r="D7" s="738"/>
      <c r="E7" s="740" t="str">
        <f>入力!C8&amp;入力!E8</f>
        <v/>
      </c>
      <c r="F7" s="741"/>
      <c r="G7" s="741"/>
      <c r="H7" s="741"/>
      <c r="I7" s="741"/>
      <c r="J7" s="741"/>
      <c r="K7" s="741"/>
      <c r="L7" s="741"/>
      <c r="M7" s="741"/>
      <c r="N7" s="741"/>
      <c r="O7" s="741"/>
      <c r="P7" s="741"/>
      <c r="Q7" s="741"/>
      <c r="R7" s="742"/>
      <c r="S7" s="327"/>
    </row>
    <row r="8" spans="1:41" ht="12.75" customHeight="1" x14ac:dyDescent="0.2">
      <c r="A8" s="725"/>
      <c r="C8" s="696" t="s">
        <v>406</v>
      </c>
      <c r="D8" s="697"/>
      <c r="E8" s="700" t="str">
        <f>IF(入力!E9="","　",入力!C9&amp;入力!E9)</f>
        <v>　</v>
      </c>
      <c r="F8" s="701"/>
      <c r="G8" s="701"/>
      <c r="H8" s="701"/>
      <c r="I8" s="701"/>
      <c r="J8" s="701"/>
      <c r="K8" s="701"/>
      <c r="L8" s="701"/>
      <c r="M8" s="701"/>
      <c r="N8" s="701"/>
      <c r="O8" s="701"/>
      <c r="P8" s="701"/>
      <c r="Q8" s="701"/>
      <c r="R8" s="702"/>
    </row>
    <row r="9" spans="1:41" ht="12.75" customHeight="1" thickBot="1" x14ac:dyDescent="0.25">
      <c r="A9" s="725"/>
      <c r="C9" s="698"/>
      <c r="D9" s="699"/>
      <c r="E9" s="703"/>
      <c r="F9" s="704"/>
      <c r="G9" s="704"/>
      <c r="H9" s="704"/>
      <c r="I9" s="704"/>
      <c r="J9" s="704"/>
      <c r="K9" s="704"/>
      <c r="L9" s="704"/>
      <c r="M9" s="704"/>
      <c r="N9" s="704"/>
      <c r="O9" s="704"/>
      <c r="P9" s="704"/>
      <c r="Q9" s="704"/>
      <c r="R9" s="705"/>
    </row>
    <row r="10" spans="1:41" ht="13.5" customHeight="1" x14ac:dyDescent="0.2">
      <c r="A10" s="725"/>
      <c r="C10" s="676" t="s">
        <v>342</v>
      </c>
      <c r="D10" s="333" t="s">
        <v>12</v>
      </c>
      <c r="E10" s="320"/>
      <c r="F10" s="320"/>
      <c r="G10" s="320"/>
      <c r="H10" s="320"/>
      <c r="I10" s="320"/>
      <c r="J10" s="320"/>
      <c r="K10" s="320"/>
      <c r="L10" s="315"/>
      <c r="M10" s="321"/>
      <c r="N10" s="706" t="s">
        <v>10</v>
      </c>
      <c r="O10" s="707"/>
      <c r="P10" s="707"/>
      <c r="Q10" s="707"/>
      <c r="R10" s="708"/>
      <c r="S10" s="588" t="str">
        <f>入力!F27&amp;"　"&amp;入力!G27</f>
        <v>　</v>
      </c>
      <c r="T10" s="589"/>
      <c r="U10" s="589"/>
      <c r="V10" s="589"/>
      <c r="W10" s="589"/>
      <c r="X10" s="589"/>
      <c r="Y10" s="589"/>
      <c r="Z10" s="685">
        <f>入力!H27</f>
        <v>0</v>
      </c>
      <c r="AA10" s="686"/>
      <c r="AB10" s="686"/>
      <c r="AC10" s="686"/>
      <c r="AD10" s="686"/>
      <c r="AE10" s="326"/>
      <c r="AF10" s="320"/>
      <c r="AG10" s="320"/>
      <c r="AH10" s="320"/>
      <c r="AI10" s="320"/>
      <c r="AJ10" s="320"/>
      <c r="AK10" s="320"/>
      <c r="AL10" s="320"/>
      <c r="AM10" s="11"/>
    </row>
    <row r="11" spans="1:41" ht="12.75" customHeight="1" x14ac:dyDescent="0.2">
      <c r="A11" s="725"/>
      <c r="C11" s="677"/>
      <c r="D11" s="318" t="s">
        <v>13</v>
      </c>
      <c r="E11" s="629">
        <f>入力!C11</f>
        <v>0</v>
      </c>
      <c r="F11" s="629"/>
      <c r="G11" s="629"/>
      <c r="H11" s="629"/>
      <c r="I11" s="629"/>
      <c r="J11" s="629"/>
      <c r="L11" s="314"/>
      <c r="M11" s="317"/>
      <c r="N11" s="644" t="s">
        <v>3</v>
      </c>
      <c r="O11" s="645"/>
      <c r="P11" s="645"/>
      <c r="Q11" s="645"/>
      <c r="R11" s="646"/>
      <c r="S11" s="608" t="str">
        <f>入力!C27&amp;"　"&amp;入力!E27</f>
        <v>　</v>
      </c>
      <c r="T11" s="604"/>
      <c r="U11" s="604"/>
      <c r="V11" s="604"/>
      <c r="W11" s="604"/>
      <c r="X11" s="604"/>
      <c r="Y11" s="604"/>
      <c r="Z11" s="668"/>
      <c r="AA11" s="585"/>
      <c r="AB11" s="585"/>
      <c r="AC11" s="585"/>
      <c r="AD11" s="585"/>
      <c r="AE11" s="327"/>
      <c r="AM11" s="8"/>
    </row>
    <row r="12" spans="1:41" ht="12.75" customHeight="1" thickBot="1" x14ac:dyDescent="0.25">
      <c r="A12" s="725"/>
      <c r="C12" s="677"/>
      <c r="D12" s="641" t="str">
        <f>入力!C5&amp;入力!E11&amp;入力!F11</f>
        <v/>
      </c>
      <c r="E12" s="642"/>
      <c r="F12" s="642"/>
      <c r="G12" s="642"/>
      <c r="H12" s="642"/>
      <c r="I12" s="642"/>
      <c r="J12" s="642"/>
      <c r="K12" s="642"/>
      <c r="L12" s="642"/>
      <c r="M12" s="643"/>
      <c r="N12" s="647"/>
      <c r="O12" s="648"/>
      <c r="P12" s="648"/>
      <c r="Q12" s="648"/>
      <c r="R12" s="649"/>
      <c r="S12" s="650"/>
      <c r="T12" s="651"/>
      <c r="U12" s="651"/>
      <c r="V12" s="651"/>
      <c r="W12" s="651"/>
      <c r="X12" s="651"/>
      <c r="Y12" s="651"/>
      <c r="Z12" s="670"/>
      <c r="AA12" s="671"/>
      <c r="AB12" s="671"/>
      <c r="AC12" s="671"/>
      <c r="AD12" s="671"/>
      <c r="AE12" s="328"/>
      <c r="AF12" s="62"/>
      <c r="AG12" s="62"/>
      <c r="AH12" s="62"/>
      <c r="AI12" s="62"/>
      <c r="AJ12" s="62"/>
      <c r="AK12" s="62"/>
      <c r="AL12" s="62"/>
      <c r="AM12" s="325"/>
    </row>
    <row r="13" spans="1:41" ht="13.5" customHeight="1" x14ac:dyDescent="0.2">
      <c r="A13" s="725"/>
      <c r="C13" s="677"/>
      <c r="D13" s="641"/>
      <c r="E13" s="642"/>
      <c r="F13" s="642"/>
      <c r="G13" s="642"/>
      <c r="H13" s="642"/>
      <c r="I13" s="642"/>
      <c r="J13" s="642"/>
      <c r="K13" s="642"/>
      <c r="L13" s="642"/>
      <c r="M13" s="643"/>
      <c r="N13" s="630" t="s">
        <v>10</v>
      </c>
      <c r="O13" s="631"/>
      <c r="P13" s="631"/>
      <c r="Q13" s="631"/>
      <c r="R13" s="632"/>
      <c r="S13" s="633" t="str">
        <f>入力!F28&amp;"　"&amp;入力!G28</f>
        <v>　</v>
      </c>
      <c r="T13" s="634"/>
      <c r="U13" s="634"/>
      <c r="V13" s="634"/>
      <c r="W13" s="634"/>
      <c r="X13" s="634"/>
      <c r="Y13" s="634"/>
      <c r="Z13" s="665">
        <f>入力!H28</f>
        <v>0</v>
      </c>
      <c r="AA13" s="666"/>
      <c r="AB13" s="666"/>
      <c r="AC13" s="666"/>
      <c r="AD13" s="667"/>
      <c r="AE13" s="596" t="s">
        <v>339</v>
      </c>
      <c r="AF13" s="596"/>
      <c r="AG13" s="596"/>
      <c r="AH13" s="596"/>
      <c r="AI13" s="596"/>
      <c r="AJ13" s="596"/>
      <c r="AK13" s="596"/>
      <c r="AL13" s="596"/>
      <c r="AM13" s="673"/>
    </row>
    <row r="14" spans="1:41" ht="12.75" customHeight="1" x14ac:dyDescent="0.2">
      <c r="A14" s="725"/>
      <c r="C14" s="677"/>
      <c r="D14" s="329" t="s">
        <v>23</v>
      </c>
      <c r="E14" s="590">
        <f>入力!C13</f>
        <v>0</v>
      </c>
      <c r="F14" s="590"/>
      <c r="G14" s="590"/>
      <c r="H14" s="590" t="str">
        <f>IF(入力!E13="","　","("&amp;入力!E13&amp;")")</f>
        <v>　</v>
      </c>
      <c r="I14" s="590"/>
      <c r="J14" s="590"/>
      <c r="K14" s="590">
        <f>入力!F13</f>
        <v>0</v>
      </c>
      <c r="L14" s="590"/>
      <c r="M14" s="591"/>
      <c r="N14" s="595" t="s">
        <v>18</v>
      </c>
      <c r="O14" s="596"/>
      <c r="P14" s="596"/>
      <c r="Q14" s="596"/>
      <c r="R14" s="597"/>
      <c r="S14" s="608" t="str">
        <f>入力!C28&amp;"　"&amp;入力!E28</f>
        <v>　</v>
      </c>
      <c r="T14" s="604"/>
      <c r="U14" s="604"/>
      <c r="V14" s="604"/>
      <c r="W14" s="604"/>
      <c r="X14" s="604"/>
      <c r="Y14" s="604"/>
      <c r="Z14" s="668"/>
      <c r="AA14" s="585"/>
      <c r="AB14" s="585"/>
      <c r="AC14" s="585"/>
      <c r="AD14" s="669"/>
      <c r="AE14" s="655" t="str">
        <f>IF(入力!$Q28=0,"",入力!Q28)</f>
        <v/>
      </c>
      <c r="AF14" s="653" t="str">
        <f>IF(入力!$Q28=0,"",IF(入力!R28=0,"0",入力!R28))</f>
        <v/>
      </c>
      <c r="AG14" s="653" t="str">
        <f>IF(入力!$Q28=0,"",IF(入力!S28=0,"0",入力!S28))</f>
        <v/>
      </c>
      <c r="AH14" s="653" t="str">
        <f>IF(入力!$Q28=0,"",IF(入力!T28=0,"0",入力!T28))</f>
        <v/>
      </c>
      <c r="AI14" s="653" t="str">
        <f>IF(入力!$Q28=0,"",IF(入力!U28=0,"0",入力!U28))</f>
        <v/>
      </c>
      <c r="AJ14" s="653" t="str">
        <f>IF(入力!$Q28=0,"",IF(入力!V28=0,"0",入力!V28))</f>
        <v/>
      </c>
      <c r="AK14" s="653" t="str">
        <f>IF(入力!$Q28=0,"",IF(入力!W28=0,"0",入力!W28))</f>
        <v/>
      </c>
      <c r="AL14" s="687" t="str">
        <f>IF(入力!$Q28=0,"",IF(入力!X28=0,"0",入力!X28))</f>
        <v/>
      </c>
      <c r="AM14" s="689" t="str">
        <f>IF(入力!$Q28=0,"",IF(入力!Y28=0,"0",入力!Y28))</f>
        <v/>
      </c>
    </row>
    <row r="15" spans="1:41" ht="12.75" customHeight="1" thickBot="1" x14ac:dyDescent="0.25">
      <c r="A15" s="725"/>
      <c r="C15" s="678"/>
      <c r="D15" s="330" t="s">
        <v>25</v>
      </c>
      <c r="E15" s="674">
        <f>入力!C14</f>
        <v>0</v>
      </c>
      <c r="F15" s="674"/>
      <c r="G15" s="674"/>
      <c r="H15" s="674" t="str">
        <f>IF(入力!E14="","　","("&amp;入力!E14&amp;")")</f>
        <v>　</v>
      </c>
      <c r="I15" s="674"/>
      <c r="J15" s="674"/>
      <c r="K15" s="674">
        <f>入力!F14</f>
        <v>0</v>
      </c>
      <c r="L15" s="674"/>
      <c r="M15" s="675"/>
      <c r="N15" s="595"/>
      <c r="O15" s="596"/>
      <c r="P15" s="596"/>
      <c r="Q15" s="596"/>
      <c r="R15" s="597"/>
      <c r="S15" s="650"/>
      <c r="T15" s="651"/>
      <c r="U15" s="651"/>
      <c r="V15" s="651"/>
      <c r="W15" s="651"/>
      <c r="X15" s="651"/>
      <c r="Y15" s="651"/>
      <c r="Z15" s="670"/>
      <c r="AA15" s="671"/>
      <c r="AB15" s="671"/>
      <c r="AC15" s="671"/>
      <c r="AD15" s="672"/>
      <c r="AE15" s="656"/>
      <c r="AF15" s="654" t="str">
        <f>IF(入力!$Q31=0,"",IF(入力!R31=0,"0",入力!R31))</f>
        <v/>
      </c>
      <c r="AG15" s="654" t="str">
        <f>IF(入力!$Q31=0,"",IF(入力!S31=0,"0",入力!S31))</f>
        <v/>
      </c>
      <c r="AH15" s="654" t="str">
        <f>IF(入力!$Q31=0,"",IF(入力!T31=0,"0",入力!T31))</f>
        <v/>
      </c>
      <c r="AI15" s="654" t="str">
        <f>IF(入力!$Q31=0,"",IF(入力!U31=0,"0",入力!U31))</f>
        <v/>
      </c>
      <c r="AJ15" s="654" t="str">
        <f>IF(入力!$Q31=0,"",IF(入力!V31=0,"0",入力!V31))</f>
        <v/>
      </c>
      <c r="AK15" s="654" t="str">
        <f>IF(入力!$Q31=0,"",IF(入力!W31=0,"0",入力!W31))</f>
        <v/>
      </c>
      <c r="AL15" s="688" t="str">
        <f>IF(入力!$Q31=0,"",IF(入力!X31=0,"0",入力!X31))</f>
        <v/>
      </c>
      <c r="AM15" s="690" t="str">
        <f>IF(入力!$Q31=0,"",IF(入力!Y31=0,"0",入力!Y31))</f>
        <v/>
      </c>
    </row>
    <row r="16" spans="1:41" ht="13.5" customHeight="1" x14ac:dyDescent="0.2">
      <c r="A16" s="725"/>
      <c r="C16" s="676" t="s">
        <v>338</v>
      </c>
      <c r="D16" s="679" t="s">
        <v>4</v>
      </c>
      <c r="E16" s="681" t="str">
        <f>入力!C16&amp;"　"&amp;入力!E16</f>
        <v>　</v>
      </c>
      <c r="F16" s="681"/>
      <c r="G16" s="681"/>
      <c r="H16" s="681"/>
      <c r="I16" s="681"/>
      <c r="J16" s="681"/>
      <c r="K16" s="681"/>
      <c r="L16" s="681"/>
      <c r="M16" s="682"/>
      <c r="N16" s="625" t="s">
        <v>10</v>
      </c>
      <c r="O16" s="626"/>
      <c r="P16" s="626"/>
      <c r="Q16" s="626"/>
      <c r="R16" s="627"/>
      <c r="S16" s="633" t="str">
        <f>入力!F29&amp;"　"&amp;入力!G29</f>
        <v>　</v>
      </c>
      <c r="T16" s="634"/>
      <c r="U16" s="634"/>
      <c r="V16" s="634"/>
      <c r="W16" s="634"/>
      <c r="X16" s="634"/>
      <c r="Y16" s="634"/>
      <c r="Z16" s="635">
        <f>入力!H29</f>
        <v>0</v>
      </c>
      <c r="AA16" s="636"/>
      <c r="AB16" s="636"/>
      <c r="AC16" s="636"/>
      <c r="AD16" s="657"/>
      <c r="AE16" s="662" t="s">
        <v>339</v>
      </c>
      <c r="AF16" s="663"/>
      <c r="AG16" s="663"/>
      <c r="AH16" s="663"/>
      <c r="AI16" s="663"/>
      <c r="AJ16" s="663"/>
      <c r="AK16" s="663"/>
      <c r="AL16" s="663"/>
      <c r="AM16" s="664"/>
    </row>
    <row r="17" spans="1:39" ht="12.75" customHeight="1" x14ac:dyDescent="0.2">
      <c r="A17" s="725"/>
      <c r="C17" s="677"/>
      <c r="D17" s="680"/>
      <c r="E17" s="683"/>
      <c r="F17" s="683"/>
      <c r="G17" s="683"/>
      <c r="H17" s="683"/>
      <c r="I17" s="683"/>
      <c r="J17" s="683"/>
      <c r="K17" s="683"/>
      <c r="L17" s="683"/>
      <c r="M17" s="684"/>
      <c r="N17" s="644" t="s">
        <v>19</v>
      </c>
      <c r="O17" s="645"/>
      <c r="P17" s="645"/>
      <c r="Q17" s="645"/>
      <c r="R17" s="646"/>
      <c r="S17" s="608" t="str">
        <f>入力!C29&amp;"　"&amp;入力!E29</f>
        <v>　</v>
      </c>
      <c r="T17" s="604"/>
      <c r="U17" s="604"/>
      <c r="V17" s="604"/>
      <c r="W17" s="604"/>
      <c r="X17" s="604"/>
      <c r="Y17" s="604"/>
      <c r="Z17" s="637"/>
      <c r="AA17" s="638"/>
      <c r="AB17" s="638"/>
      <c r="AC17" s="638"/>
      <c r="AD17" s="658"/>
      <c r="AE17" s="652" t="str">
        <f>IF(入力!$Q29=0,"",入力!Q29)</f>
        <v/>
      </c>
      <c r="AF17" s="607" t="str">
        <f>IF(入力!$Q29=0,"",IF(入力!R29=0,"0",入力!R29))</f>
        <v/>
      </c>
      <c r="AG17" s="607" t="str">
        <f>IF(入力!$Q29=0,"",IF(入力!S29=0,"0",入力!S29))</f>
        <v/>
      </c>
      <c r="AH17" s="607" t="str">
        <f>IF(入力!$Q29=0,"",IF(入力!T29=0,"0",入力!T29))</f>
        <v/>
      </c>
      <c r="AI17" s="607" t="str">
        <f>IF(入力!$Q29=0,"",IF(入力!U29=0,"0",入力!U29))</f>
        <v/>
      </c>
      <c r="AJ17" s="607" t="str">
        <f>IF(入力!$Q29=0,"",IF(入力!V29=0,"0",入力!V29))</f>
        <v/>
      </c>
      <c r="AK17" s="607" t="str">
        <f>IF(入力!$Q29=0,"",IF(入力!W29=0,"0",入力!W29))</f>
        <v/>
      </c>
      <c r="AL17" s="607" t="str">
        <f>IF(入力!$Q29=0,"",IF(入力!X29=0,"0",入力!X29))</f>
        <v/>
      </c>
      <c r="AM17" s="628" t="str">
        <f>IF(入力!$Q29=0,"",IF(入力!Y29=0,"0",入力!Y29))</f>
        <v/>
      </c>
    </row>
    <row r="18" spans="1:39" ht="12.75" customHeight="1" thickBot="1" x14ac:dyDescent="0.25">
      <c r="A18" s="725"/>
      <c r="C18" s="677"/>
      <c r="D18" s="331" t="s">
        <v>12</v>
      </c>
      <c r="E18" s="332"/>
      <c r="F18" s="332"/>
      <c r="G18" s="332"/>
      <c r="H18" s="332"/>
      <c r="I18" s="332"/>
      <c r="J18" s="332"/>
      <c r="L18" s="316"/>
      <c r="M18" s="319"/>
      <c r="N18" s="647"/>
      <c r="O18" s="648"/>
      <c r="P18" s="648"/>
      <c r="Q18" s="648"/>
      <c r="R18" s="649"/>
      <c r="S18" s="650"/>
      <c r="T18" s="651"/>
      <c r="U18" s="651"/>
      <c r="V18" s="651"/>
      <c r="W18" s="651"/>
      <c r="X18" s="651"/>
      <c r="Y18" s="651"/>
      <c r="Z18" s="659"/>
      <c r="AA18" s="660"/>
      <c r="AB18" s="660"/>
      <c r="AC18" s="660"/>
      <c r="AD18" s="661"/>
      <c r="AE18" s="652"/>
      <c r="AF18" s="607" t="str">
        <f>IF(入力!$Q34=0,"",IF(入力!R34=0,"0",入力!R34))</f>
        <v/>
      </c>
      <c r="AG18" s="607" t="str">
        <f>IF(入力!$Q34=0,"",IF(入力!S34=0,"0",入力!S34))</f>
        <v/>
      </c>
      <c r="AH18" s="607" t="str">
        <f>IF(入力!$Q34=0,"",IF(入力!T34=0,"0",入力!T34))</f>
        <v/>
      </c>
      <c r="AI18" s="607" t="str">
        <f>IF(入力!$Q34=0,"",IF(入力!U34=0,"0",入力!U34))</f>
        <v/>
      </c>
      <c r="AJ18" s="607" t="str">
        <f>IF(入力!$Q34=0,"",IF(入力!V34=0,"0",入力!V34))</f>
        <v/>
      </c>
      <c r="AK18" s="607" t="str">
        <f>IF(入力!$Q34=0,"",IF(入力!W34=0,"0",入力!W34))</f>
        <v/>
      </c>
      <c r="AL18" s="607" t="str">
        <f>IF(入力!$Q34=0,"",IF(入力!X34=0,"0",入力!X34))</f>
        <v/>
      </c>
      <c r="AM18" s="628" t="str">
        <f>IF(入力!$Q34=0,"",IF(入力!Y34=0,"0",入力!Y34))</f>
        <v/>
      </c>
    </row>
    <row r="19" spans="1:39" ht="13.5" customHeight="1" x14ac:dyDescent="0.2">
      <c r="A19" s="725"/>
      <c r="C19" s="677"/>
      <c r="D19" s="318" t="s">
        <v>13</v>
      </c>
      <c r="E19" s="629">
        <f>IF(入力!I18="○",E11,入力!C18)</f>
        <v>0</v>
      </c>
      <c r="F19" s="629"/>
      <c r="G19" s="629"/>
      <c r="H19" s="629"/>
      <c r="I19" s="629"/>
      <c r="J19" s="629"/>
      <c r="L19" s="314"/>
      <c r="M19" s="317"/>
      <c r="N19" s="630" t="s">
        <v>10</v>
      </c>
      <c r="O19" s="631"/>
      <c r="P19" s="631"/>
      <c r="Q19" s="631"/>
      <c r="R19" s="632"/>
      <c r="S19" s="633" t="str">
        <f>入力!F35&amp;"　"&amp;入力!G35</f>
        <v>　</v>
      </c>
      <c r="T19" s="634"/>
      <c r="U19" s="634"/>
      <c r="V19" s="634"/>
      <c r="W19" s="634"/>
      <c r="X19" s="634"/>
      <c r="Y19" s="634"/>
      <c r="Z19" s="635">
        <f>入力!H35</f>
        <v>0</v>
      </c>
      <c r="AA19" s="636"/>
      <c r="AB19" s="636"/>
      <c r="AC19" s="636"/>
      <c r="AD19" s="636"/>
      <c r="AE19" s="326"/>
      <c r="AF19" s="320"/>
      <c r="AG19" s="320"/>
      <c r="AH19" s="320"/>
      <c r="AI19" s="320"/>
      <c r="AJ19" s="320"/>
      <c r="AK19" s="320"/>
      <c r="AL19" s="320"/>
      <c r="AM19" s="11"/>
    </row>
    <row r="20" spans="1:39" ht="12.75" customHeight="1" x14ac:dyDescent="0.2">
      <c r="A20" s="725"/>
      <c r="C20" s="677"/>
      <c r="D20" s="641" t="str">
        <f>IF(入力!I18="○",D12,入力!C5&amp;入力!E18&amp;入力!F18)</f>
        <v/>
      </c>
      <c r="E20" s="642"/>
      <c r="F20" s="642"/>
      <c r="G20" s="642"/>
      <c r="H20" s="642"/>
      <c r="I20" s="642"/>
      <c r="J20" s="642"/>
      <c r="K20" s="642"/>
      <c r="L20" s="642"/>
      <c r="M20" s="643"/>
      <c r="N20" s="595" t="s">
        <v>16</v>
      </c>
      <c r="O20" s="596"/>
      <c r="P20" s="596"/>
      <c r="Q20" s="596"/>
      <c r="R20" s="597"/>
      <c r="S20" s="608" t="str">
        <f>入力!C35&amp;"　"&amp;入力!E35</f>
        <v>　</v>
      </c>
      <c r="T20" s="604"/>
      <c r="U20" s="604"/>
      <c r="V20" s="604"/>
      <c r="W20" s="604"/>
      <c r="X20" s="604"/>
      <c r="Y20" s="604"/>
      <c r="Z20" s="637"/>
      <c r="AA20" s="638"/>
      <c r="AB20" s="638"/>
      <c r="AC20" s="638"/>
      <c r="AD20" s="638"/>
      <c r="AE20" s="327"/>
      <c r="AM20" s="8"/>
    </row>
    <row r="21" spans="1:39" ht="12.75" customHeight="1" thickBot="1" x14ac:dyDescent="0.25">
      <c r="A21" s="725"/>
      <c r="C21" s="677"/>
      <c r="D21" s="641"/>
      <c r="E21" s="642"/>
      <c r="F21" s="642"/>
      <c r="G21" s="642"/>
      <c r="H21" s="642"/>
      <c r="I21" s="642"/>
      <c r="J21" s="642"/>
      <c r="K21" s="642"/>
      <c r="L21" s="642"/>
      <c r="M21" s="643"/>
      <c r="N21" s="595"/>
      <c r="O21" s="596"/>
      <c r="P21" s="596"/>
      <c r="Q21" s="596"/>
      <c r="R21" s="597"/>
      <c r="S21" s="609"/>
      <c r="T21" s="610"/>
      <c r="U21" s="610"/>
      <c r="V21" s="610"/>
      <c r="W21" s="610"/>
      <c r="X21" s="610"/>
      <c r="Y21" s="610"/>
      <c r="Z21" s="639"/>
      <c r="AA21" s="640"/>
      <c r="AB21" s="640"/>
      <c r="AC21" s="640"/>
      <c r="AD21" s="640"/>
      <c r="AE21" s="327"/>
      <c r="AM21" s="8"/>
    </row>
    <row r="22" spans="1:39" ht="14.25" customHeight="1" x14ac:dyDescent="0.2">
      <c r="A22" s="725"/>
      <c r="C22" s="677"/>
      <c r="D22" s="329" t="s">
        <v>23</v>
      </c>
      <c r="E22" s="590">
        <f>IF(入力!I18="○",E14,入力!C20)</f>
        <v>0</v>
      </c>
      <c r="F22" s="590"/>
      <c r="G22" s="590"/>
      <c r="H22" s="590" t="str">
        <f>IF(入力!I18="○",H14,IF(入力!E20="","　","（"&amp;入力!E20&amp;"）"))</f>
        <v>　</v>
      </c>
      <c r="I22" s="590"/>
      <c r="J22" s="590"/>
      <c r="K22" s="590">
        <f>IF(入力!I18="○",K14,入力!F20)</f>
        <v>0</v>
      </c>
      <c r="L22" s="590"/>
      <c r="M22" s="591"/>
      <c r="N22" s="592" t="s">
        <v>332</v>
      </c>
      <c r="O22" s="593"/>
      <c r="P22" s="593"/>
      <c r="Q22" s="593"/>
      <c r="R22" s="594"/>
      <c r="S22" s="588" t="s">
        <v>334</v>
      </c>
      <c r="T22" s="589"/>
      <c r="U22" s="589"/>
      <c r="V22" s="589"/>
      <c r="W22" s="589"/>
      <c r="X22" s="589"/>
      <c r="Y22" s="589"/>
      <c r="Z22" s="589"/>
      <c r="AA22" s="589"/>
      <c r="AB22" s="589"/>
      <c r="AC22" s="589"/>
      <c r="AD22" s="589"/>
      <c r="AE22" s="327"/>
      <c r="AM22" s="8"/>
    </row>
    <row r="23" spans="1:39" ht="12.75" customHeight="1" x14ac:dyDescent="0.2">
      <c r="A23" s="725"/>
      <c r="C23" s="677"/>
      <c r="D23" s="329" t="s">
        <v>25</v>
      </c>
      <c r="E23" s="590">
        <f>IF(入力!I18="○",E15,入力!C21)</f>
        <v>0</v>
      </c>
      <c r="F23" s="590"/>
      <c r="G23" s="590"/>
      <c r="H23" s="590" t="str">
        <f>IF(入力!I18="○",H15,IF(入力!E21="","　","（"&amp;入力!E21&amp;"）"))</f>
        <v>　</v>
      </c>
      <c r="I23" s="590"/>
      <c r="J23" s="590"/>
      <c r="K23" s="590">
        <f>IF(入力!I18="○",K15,入力!F21)</f>
        <v>0</v>
      </c>
      <c r="L23" s="590"/>
      <c r="M23" s="591"/>
      <c r="N23" s="595"/>
      <c r="O23" s="596"/>
      <c r="P23" s="596"/>
      <c r="Q23" s="596"/>
      <c r="R23" s="597"/>
      <c r="S23" s="601">
        <f>入力!C32</f>
        <v>0</v>
      </c>
      <c r="T23" s="602"/>
      <c r="U23" s="602"/>
      <c r="V23" s="602"/>
      <c r="W23" s="602"/>
      <c r="X23" s="602"/>
      <c r="Y23" s="602"/>
      <c r="Z23" s="602"/>
      <c r="AA23" s="602"/>
      <c r="AB23" s="602"/>
      <c r="AC23" s="602"/>
      <c r="AD23" s="602"/>
      <c r="AE23" s="327"/>
      <c r="AM23" s="8"/>
    </row>
    <row r="24" spans="1:39" ht="12.75" customHeight="1" x14ac:dyDescent="0.2">
      <c r="A24" s="725"/>
      <c r="C24" s="677"/>
      <c r="D24" s="329" t="s">
        <v>397</v>
      </c>
      <c r="E24" s="590">
        <f>入力!C22</f>
        <v>0</v>
      </c>
      <c r="F24" s="590"/>
      <c r="G24" s="590"/>
      <c r="H24" s="590">
        <f>入力!E22</f>
        <v>0</v>
      </c>
      <c r="I24" s="590"/>
      <c r="J24" s="590"/>
      <c r="K24" s="590">
        <f>入力!F22</f>
        <v>0</v>
      </c>
      <c r="L24" s="590"/>
      <c r="M24" s="591"/>
      <c r="N24" s="595"/>
      <c r="O24" s="596"/>
      <c r="P24" s="596"/>
      <c r="Q24" s="596"/>
      <c r="R24" s="597"/>
      <c r="S24" s="603"/>
      <c r="T24" s="604"/>
      <c r="U24" s="604"/>
      <c r="V24" s="604"/>
      <c r="W24" s="604"/>
      <c r="X24" s="604"/>
      <c r="Y24" s="604"/>
      <c r="Z24" s="604"/>
      <c r="AA24" s="604"/>
      <c r="AB24" s="604"/>
      <c r="AC24" s="604"/>
      <c r="AD24" s="604"/>
      <c r="AE24" s="327"/>
      <c r="AM24" s="8"/>
    </row>
    <row r="25" spans="1:39" ht="21" customHeight="1" thickBot="1" x14ac:dyDescent="0.25">
      <c r="A25" s="725"/>
      <c r="C25" s="678"/>
      <c r="D25" s="392" t="s">
        <v>398</v>
      </c>
      <c r="E25" s="674">
        <f>入力!C23</f>
        <v>0</v>
      </c>
      <c r="F25" s="674"/>
      <c r="G25" s="674"/>
      <c r="H25" s="674"/>
      <c r="I25" s="674"/>
      <c r="J25" s="674"/>
      <c r="K25" s="674"/>
      <c r="L25" s="674"/>
      <c r="M25" s="675"/>
      <c r="N25" s="598"/>
      <c r="O25" s="599"/>
      <c r="P25" s="599"/>
      <c r="Q25" s="599"/>
      <c r="R25" s="600"/>
      <c r="S25" s="605"/>
      <c r="T25" s="606"/>
      <c r="U25" s="606"/>
      <c r="V25" s="606"/>
      <c r="W25" s="606"/>
      <c r="X25" s="606"/>
      <c r="Y25" s="606"/>
      <c r="Z25" s="606"/>
      <c r="AA25" s="606"/>
      <c r="AB25" s="606"/>
      <c r="AC25" s="606"/>
      <c r="AD25" s="606"/>
      <c r="AE25" s="328"/>
      <c r="AF25" s="62"/>
      <c r="AG25" s="62"/>
      <c r="AH25" s="62"/>
      <c r="AI25" s="62"/>
      <c r="AJ25" s="62"/>
      <c r="AK25" s="62"/>
      <c r="AL25" s="62"/>
      <c r="AM25" s="325"/>
    </row>
    <row r="26" spans="1:39" ht="7.5" customHeight="1" thickBot="1" x14ac:dyDescent="0.25">
      <c r="A26" s="725"/>
      <c r="C26" s="7"/>
      <c r="D26" s="7"/>
      <c r="E26" s="7"/>
      <c r="F26" s="7"/>
      <c r="G26" s="7"/>
      <c r="H26" s="7"/>
      <c r="I26" s="7"/>
      <c r="J26" s="7"/>
      <c r="K26" s="7"/>
      <c r="L26" s="7"/>
      <c r="M26" s="7"/>
      <c r="N26" s="7"/>
      <c r="O26" s="7"/>
      <c r="P26" s="7"/>
      <c r="Q26" s="7"/>
      <c r="R26" s="7"/>
      <c r="S26" s="7"/>
      <c r="T26" s="7"/>
      <c r="U26" s="7"/>
      <c r="V26" s="7"/>
      <c r="W26" s="7"/>
      <c r="X26" s="7"/>
      <c r="Y26" s="7"/>
      <c r="Z26" s="12"/>
      <c r="AA26" s="12"/>
      <c r="AB26" s="12"/>
      <c r="AC26" s="12"/>
    </row>
    <row r="27" spans="1:39" ht="15" customHeight="1" x14ac:dyDescent="0.2">
      <c r="A27" s="725"/>
      <c r="C27" s="14" t="s">
        <v>5</v>
      </c>
      <c r="D27" s="731" t="s">
        <v>7</v>
      </c>
      <c r="E27" s="732"/>
      <c r="F27" s="732"/>
      <c r="G27" s="732"/>
      <c r="H27" s="732"/>
      <c r="I27" s="733"/>
      <c r="J27" s="731" t="s">
        <v>10</v>
      </c>
      <c r="K27" s="732"/>
      <c r="L27" s="732"/>
      <c r="M27" s="732"/>
      <c r="N27" s="732"/>
      <c r="O27" s="732"/>
      <c r="P27" s="733"/>
      <c r="Q27" s="731" t="s">
        <v>6</v>
      </c>
      <c r="R27" s="733"/>
      <c r="S27" s="731" t="s">
        <v>8</v>
      </c>
      <c r="T27" s="732"/>
      <c r="U27" s="732"/>
      <c r="V27" s="732"/>
      <c r="W27" s="732"/>
      <c r="X27" s="732"/>
      <c r="Y27" s="733"/>
      <c r="Z27" s="731" t="s">
        <v>9</v>
      </c>
      <c r="AA27" s="732"/>
      <c r="AB27" s="732"/>
      <c r="AC27" s="732"/>
      <c r="AD27" s="733"/>
      <c r="AE27" s="734" t="s">
        <v>317</v>
      </c>
      <c r="AF27" s="735"/>
      <c r="AG27" s="735"/>
      <c r="AH27" s="735"/>
      <c r="AI27" s="735"/>
      <c r="AJ27" s="735"/>
      <c r="AK27" s="735"/>
      <c r="AL27" s="735"/>
      <c r="AM27" s="736"/>
    </row>
    <row r="28" spans="1:39" ht="24" customHeight="1" x14ac:dyDescent="0.2">
      <c r="A28" s="725"/>
      <c r="C28" s="77">
        <f>入力!B43</f>
        <v>0</v>
      </c>
      <c r="D28" s="617" t="str">
        <f>入力!C43&amp;"　"&amp;入力!E43</f>
        <v>　</v>
      </c>
      <c r="E28" s="618"/>
      <c r="F28" s="618"/>
      <c r="G28" s="618"/>
      <c r="H28" s="618"/>
      <c r="I28" s="619"/>
      <c r="J28" s="620" t="str">
        <f>入力!F43&amp;"　"&amp;入力!G43</f>
        <v>　</v>
      </c>
      <c r="K28" s="621"/>
      <c r="L28" s="621"/>
      <c r="M28" s="621"/>
      <c r="N28" s="621"/>
      <c r="O28" s="621"/>
      <c r="P28" s="622"/>
      <c r="Q28" s="623">
        <f>入力!H43</f>
        <v>0</v>
      </c>
      <c r="R28" s="624"/>
      <c r="S28" s="18" t="s">
        <v>17</v>
      </c>
      <c r="T28" s="102">
        <f>入力!J43</f>
        <v>0</v>
      </c>
      <c r="U28" s="82" t="s">
        <v>20</v>
      </c>
      <c r="V28" s="102">
        <f>入力!K43</f>
        <v>0</v>
      </c>
      <c r="W28" s="86" t="s">
        <v>21</v>
      </c>
      <c r="X28" s="102">
        <f>入力!L43</f>
        <v>0</v>
      </c>
      <c r="Y28" s="83" t="s">
        <v>22</v>
      </c>
      <c r="Z28" s="613">
        <f>入力!M43</f>
        <v>0</v>
      </c>
      <c r="AA28" s="614"/>
      <c r="AB28" s="614"/>
      <c r="AC28" s="615" t="s">
        <v>72</v>
      </c>
      <c r="AD28" s="616"/>
      <c r="AE28" s="94" t="str">
        <f>IF(入力!$Q43=0,"",入力!Q43)</f>
        <v/>
      </c>
      <c r="AF28" s="96" t="str">
        <f>IF(入力!$Q43=0,"",IF(入力!R43=0,"0",入力!R43))</f>
        <v/>
      </c>
      <c r="AG28" s="96" t="str">
        <f>IF(入力!$Q43=0,"",IF(入力!S43=0,"0",入力!S43))</f>
        <v/>
      </c>
      <c r="AH28" s="96" t="str">
        <f>IF(入力!$Q43=0,"",IF(入力!T43=0,"0",入力!T43))</f>
        <v/>
      </c>
      <c r="AI28" s="96" t="str">
        <f>IF(入力!$Q43=0,"",IF(入力!U43=0,"0",入力!U43))</f>
        <v/>
      </c>
      <c r="AJ28" s="96" t="str">
        <f>IF(入力!$Q43=0,"",IF(入力!V43=0,"0",入力!V43))</f>
        <v/>
      </c>
      <c r="AK28" s="96" t="str">
        <f>IF(入力!$Q43=0,"",IF(入力!W43=0,"0",入力!W43))</f>
        <v/>
      </c>
      <c r="AL28" s="96" t="str">
        <f>IF(入力!$Q43=0,"",IF(入力!X43=0,"0",入力!X43))</f>
        <v/>
      </c>
      <c r="AM28" s="97" t="str">
        <f>IF(入力!$Q43=0,"",IF(入力!Y43=0,"0",入力!Y43))</f>
        <v/>
      </c>
    </row>
    <row r="29" spans="1:39" ht="24" customHeight="1" x14ac:dyDescent="0.2">
      <c r="A29" s="725"/>
      <c r="C29" s="4">
        <f>入力!B44</f>
        <v>0</v>
      </c>
      <c r="D29" s="617" t="str">
        <f>入力!C44&amp;"　"&amp;入力!E44</f>
        <v>　</v>
      </c>
      <c r="E29" s="618"/>
      <c r="F29" s="618"/>
      <c r="G29" s="618"/>
      <c r="H29" s="618"/>
      <c r="I29" s="619"/>
      <c r="J29" s="620" t="str">
        <f>入力!F44&amp;"　"&amp;入力!G44</f>
        <v>　</v>
      </c>
      <c r="K29" s="621"/>
      <c r="L29" s="621"/>
      <c r="M29" s="621"/>
      <c r="N29" s="621"/>
      <c r="O29" s="621"/>
      <c r="P29" s="622"/>
      <c r="Q29" s="623">
        <f>入力!H44</f>
        <v>0</v>
      </c>
      <c r="R29" s="624"/>
      <c r="S29" s="18" t="s">
        <v>17</v>
      </c>
      <c r="T29" s="102">
        <f>入力!J44</f>
        <v>0</v>
      </c>
      <c r="U29" s="82" t="s">
        <v>20</v>
      </c>
      <c r="V29" s="102">
        <f>入力!K44</f>
        <v>0</v>
      </c>
      <c r="W29" s="86" t="s">
        <v>21</v>
      </c>
      <c r="X29" s="102">
        <f>入力!L44</f>
        <v>0</v>
      </c>
      <c r="Y29" s="83" t="s">
        <v>22</v>
      </c>
      <c r="Z29" s="613">
        <f>入力!M44</f>
        <v>0</v>
      </c>
      <c r="AA29" s="614"/>
      <c r="AB29" s="614"/>
      <c r="AC29" s="615" t="s">
        <v>72</v>
      </c>
      <c r="AD29" s="616"/>
      <c r="AE29" s="94" t="str">
        <f>IF(入力!$Q44=0,"",入力!Q44)</f>
        <v/>
      </c>
      <c r="AF29" s="96" t="str">
        <f>IF(入力!$Q44=0,"",IF(入力!R44=0,"0",入力!R44))</f>
        <v/>
      </c>
      <c r="AG29" s="96" t="str">
        <f>IF(入力!$Q44=0,"",IF(入力!S44=0,"0",入力!S44))</f>
        <v/>
      </c>
      <c r="AH29" s="96" t="str">
        <f>IF(入力!$Q44=0,"",IF(入力!T44=0,"0",入力!T44))</f>
        <v/>
      </c>
      <c r="AI29" s="96" t="str">
        <f>IF(入力!$Q44=0,"",IF(入力!U44=0,"0",入力!U44))</f>
        <v/>
      </c>
      <c r="AJ29" s="96" t="str">
        <f>IF(入力!$Q44=0,"",IF(入力!V44=0,"0",入力!V44))</f>
        <v/>
      </c>
      <c r="AK29" s="96" t="str">
        <f>IF(入力!$Q44=0,"",IF(入力!W44=0,"0",入力!W44))</f>
        <v/>
      </c>
      <c r="AL29" s="96" t="str">
        <f>IF(入力!$Q44=0,"",IF(入力!X44=0,"0",入力!X44))</f>
        <v/>
      </c>
      <c r="AM29" s="97" t="str">
        <f>IF(入力!$Q44=0,"",IF(入力!Y44=0,"0",入力!Y44))</f>
        <v/>
      </c>
    </row>
    <row r="30" spans="1:39" ht="24" customHeight="1" x14ac:dyDescent="0.2">
      <c r="A30" s="725"/>
      <c r="C30" s="4">
        <f>入力!B45</f>
        <v>0</v>
      </c>
      <c r="D30" s="617" t="str">
        <f>入力!C45&amp;"　"&amp;入力!E45</f>
        <v>　</v>
      </c>
      <c r="E30" s="618"/>
      <c r="F30" s="618"/>
      <c r="G30" s="618"/>
      <c r="H30" s="618"/>
      <c r="I30" s="619"/>
      <c r="J30" s="620" t="str">
        <f>入力!F45&amp;"　"&amp;入力!G45</f>
        <v>　</v>
      </c>
      <c r="K30" s="621"/>
      <c r="L30" s="621"/>
      <c r="M30" s="621"/>
      <c r="N30" s="621"/>
      <c r="O30" s="621"/>
      <c r="P30" s="622"/>
      <c r="Q30" s="623">
        <f>入力!H45</f>
        <v>0</v>
      </c>
      <c r="R30" s="624"/>
      <c r="S30" s="18" t="s">
        <v>17</v>
      </c>
      <c r="T30" s="102">
        <f>入力!J45</f>
        <v>0</v>
      </c>
      <c r="U30" s="82" t="s">
        <v>20</v>
      </c>
      <c r="V30" s="102">
        <f>入力!K45</f>
        <v>0</v>
      </c>
      <c r="W30" s="86" t="s">
        <v>21</v>
      </c>
      <c r="X30" s="102">
        <f>入力!L45</f>
        <v>0</v>
      </c>
      <c r="Y30" s="83" t="s">
        <v>22</v>
      </c>
      <c r="Z30" s="613">
        <f>入力!M45</f>
        <v>0</v>
      </c>
      <c r="AA30" s="614"/>
      <c r="AB30" s="614"/>
      <c r="AC30" s="615" t="s">
        <v>72</v>
      </c>
      <c r="AD30" s="616"/>
      <c r="AE30" s="94" t="str">
        <f>IF(入力!$Q45=0,"",入力!Q45)</f>
        <v/>
      </c>
      <c r="AF30" s="96" t="str">
        <f>IF(入力!$Q45=0,"",IF(入力!R45=0,"0",入力!R45))</f>
        <v/>
      </c>
      <c r="AG30" s="96" t="str">
        <f>IF(入力!$Q45=0,"",IF(入力!S45=0,"0",入力!S45))</f>
        <v/>
      </c>
      <c r="AH30" s="96" t="str">
        <f>IF(入力!$Q45=0,"",IF(入力!T45=0,"0",入力!T45))</f>
        <v/>
      </c>
      <c r="AI30" s="96" t="str">
        <f>IF(入力!$Q45=0,"",IF(入力!U45=0,"0",入力!U45))</f>
        <v/>
      </c>
      <c r="AJ30" s="96" t="str">
        <f>IF(入力!$Q45=0,"",IF(入力!V45=0,"0",入力!V45))</f>
        <v/>
      </c>
      <c r="AK30" s="96" t="str">
        <f>IF(入力!$Q45=0,"",IF(入力!W45=0,"0",入力!W45))</f>
        <v/>
      </c>
      <c r="AL30" s="96" t="str">
        <f>IF(入力!$Q45=0,"",IF(入力!X45=0,"0",入力!X45))</f>
        <v/>
      </c>
      <c r="AM30" s="97" t="str">
        <f>IF(入力!$Q45=0,"",IF(入力!Y45=0,"0",入力!Y45))</f>
        <v/>
      </c>
    </row>
    <row r="31" spans="1:39" ht="24" customHeight="1" x14ac:dyDescent="0.2">
      <c r="A31" s="725"/>
      <c r="C31" s="4">
        <f>入力!B46</f>
        <v>0</v>
      </c>
      <c r="D31" s="617" t="str">
        <f>入力!C46&amp;"　"&amp;入力!E46</f>
        <v>　</v>
      </c>
      <c r="E31" s="618"/>
      <c r="F31" s="618"/>
      <c r="G31" s="618"/>
      <c r="H31" s="618"/>
      <c r="I31" s="619"/>
      <c r="J31" s="620" t="str">
        <f>入力!F46&amp;"　"&amp;入力!G46</f>
        <v>　</v>
      </c>
      <c r="K31" s="621"/>
      <c r="L31" s="621"/>
      <c r="M31" s="621"/>
      <c r="N31" s="621"/>
      <c r="O31" s="621"/>
      <c r="P31" s="622"/>
      <c r="Q31" s="623">
        <f>入力!H46</f>
        <v>0</v>
      </c>
      <c r="R31" s="624"/>
      <c r="S31" s="18" t="s">
        <v>17</v>
      </c>
      <c r="T31" s="102">
        <f>入力!J46</f>
        <v>0</v>
      </c>
      <c r="U31" s="82" t="s">
        <v>20</v>
      </c>
      <c r="V31" s="102">
        <f>入力!K46</f>
        <v>0</v>
      </c>
      <c r="W31" s="86" t="s">
        <v>21</v>
      </c>
      <c r="X31" s="102">
        <f>入力!L46</f>
        <v>0</v>
      </c>
      <c r="Y31" s="83" t="s">
        <v>22</v>
      </c>
      <c r="Z31" s="613">
        <f>入力!M46</f>
        <v>0</v>
      </c>
      <c r="AA31" s="614"/>
      <c r="AB31" s="614"/>
      <c r="AC31" s="615" t="s">
        <v>72</v>
      </c>
      <c r="AD31" s="616"/>
      <c r="AE31" s="94" t="str">
        <f>IF(入力!$Q46=0,"",入力!Q46)</f>
        <v/>
      </c>
      <c r="AF31" s="96" t="str">
        <f>IF(入力!$Q46=0,"",IF(入力!R46=0,"0",入力!R46))</f>
        <v/>
      </c>
      <c r="AG31" s="96" t="str">
        <f>IF(入力!$Q46=0,"",IF(入力!S46=0,"0",入力!S46))</f>
        <v/>
      </c>
      <c r="AH31" s="96" t="str">
        <f>IF(入力!$Q46=0,"",IF(入力!T46=0,"0",入力!T46))</f>
        <v/>
      </c>
      <c r="AI31" s="96" t="str">
        <f>IF(入力!$Q46=0,"",IF(入力!U46=0,"0",入力!U46))</f>
        <v/>
      </c>
      <c r="AJ31" s="96" t="str">
        <f>IF(入力!$Q46=0,"",IF(入力!V46=0,"0",入力!V46))</f>
        <v/>
      </c>
      <c r="AK31" s="96" t="str">
        <f>IF(入力!$Q46=0,"",IF(入力!W46=0,"0",入力!W46))</f>
        <v/>
      </c>
      <c r="AL31" s="96" t="str">
        <f>IF(入力!$Q46=0,"",IF(入力!X46=0,"0",入力!X46))</f>
        <v/>
      </c>
      <c r="AM31" s="97" t="str">
        <f>IF(入力!$Q46=0,"",IF(入力!Y46=0,"0",入力!Y46))</f>
        <v/>
      </c>
    </row>
    <row r="32" spans="1:39" ht="24" customHeight="1" x14ac:dyDescent="0.2">
      <c r="A32" s="725"/>
      <c r="C32" s="4">
        <f>入力!B47</f>
        <v>0</v>
      </c>
      <c r="D32" s="617" t="str">
        <f>入力!C47&amp;"　"&amp;入力!E47</f>
        <v>　</v>
      </c>
      <c r="E32" s="618"/>
      <c r="F32" s="618"/>
      <c r="G32" s="618"/>
      <c r="H32" s="618"/>
      <c r="I32" s="619"/>
      <c r="J32" s="620" t="str">
        <f>入力!F47&amp;"　"&amp;入力!G47</f>
        <v>　</v>
      </c>
      <c r="K32" s="621"/>
      <c r="L32" s="621"/>
      <c r="M32" s="621"/>
      <c r="N32" s="621"/>
      <c r="O32" s="621"/>
      <c r="P32" s="622"/>
      <c r="Q32" s="623">
        <f>入力!H47</f>
        <v>0</v>
      </c>
      <c r="R32" s="624"/>
      <c r="S32" s="18" t="s">
        <v>17</v>
      </c>
      <c r="T32" s="102">
        <f>入力!J47</f>
        <v>0</v>
      </c>
      <c r="U32" s="82" t="s">
        <v>20</v>
      </c>
      <c r="V32" s="102">
        <f>入力!K47</f>
        <v>0</v>
      </c>
      <c r="W32" s="86" t="s">
        <v>21</v>
      </c>
      <c r="X32" s="102">
        <f>入力!L47</f>
        <v>0</v>
      </c>
      <c r="Y32" s="83" t="s">
        <v>22</v>
      </c>
      <c r="Z32" s="613">
        <f>入力!M47</f>
        <v>0</v>
      </c>
      <c r="AA32" s="614"/>
      <c r="AB32" s="614"/>
      <c r="AC32" s="615" t="s">
        <v>72</v>
      </c>
      <c r="AD32" s="616"/>
      <c r="AE32" s="94" t="str">
        <f>IF(入力!$Q47=0,"",入力!Q47)</f>
        <v/>
      </c>
      <c r="AF32" s="96" t="str">
        <f>IF(入力!$Q47=0,"",IF(入力!R47=0,"0",入力!R47))</f>
        <v/>
      </c>
      <c r="AG32" s="96" t="str">
        <f>IF(入力!$Q47=0,"",IF(入力!S47=0,"0",入力!S47))</f>
        <v/>
      </c>
      <c r="AH32" s="96" t="str">
        <f>IF(入力!$Q47=0,"",IF(入力!T47=0,"0",入力!T47))</f>
        <v/>
      </c>
      <c r="AI32" s="96" t="str">
        <f>IF(入力!$Q47=0,"",IF(入力!U47=0,"0",入力!U47))</f>
        <v/>
      </c>
      <c r="AJ32" s="96" t="str">
        <f>IF(入力!$Q47=0,"",IF(入力!V47=0,"0",入力!V47))</f>
        <v/>
      </c>
      <c r="AK32" s="96" t="str">
        <f>IF(入力!$Q47=0,"",IF(入力!W47=0,"0",入力!W47))</f>
        <v/>
      </c>
      <c r="AL32" s="96" t="str">
        <f>IF(入力!$Q47=0,"",IF(入力!X47=0,"0",入力!X47))</f>
        <v/>
      </c>
      <c r="AM32" s="97" t="str">
        <f>IF(入力!$Q47=0,"",IF(入力!Y47=0,"0",入力!Y47))</f>
        <v/>
      </c>
    </row>
    <row r="33" spans="1:40" ht="24" customHeight="1" x14ac:dyDescent="0.2">
      <c r="A33" s="725"/>
      <c r="C33" s="4">
        <f>入力!B48</f>
        <v>0</v>
      </c>
      <c r="D33" s="617" t="str">
        <f>入力!C48&amp;"　"&amp;入力!E48</f>
        <v>　</v>
      </c>
      <c r="E33" s="618"/>
      <c r="F33" s="618"/>
      <c r="G33" s="618"/>
      <c r="H33" s="618"/>
      <c r="I33" s="619"/>
      <c r="J33" s="620" t="str">
        <f>入力!F48&amp;"　"&amp;入力!G48</f>
        <v>　</v>
      </c>
      <c r="K33" s="621"/>
      <c r="L33" s="621"/>
      <c r="M33" s="621"/>
      <c r="N33" s="621"/>
      <c r="O33" s="621"/>
      <c r="P33" s="622"/>
      <c r="Q33" s="623">
        <f>入力!H48</f>
        <v>0</v>
      </c>
      <c r="R33" s="624"/>
      <c r="S33" s="18" t="s">
        <v>17</v>
      </c>
      <c r="T33" s="102">
        <f>入力!J48</f>
        <v>0</v>
      </c>
      <c r="U33" s="82" t="s">
        <v>20</v>
      </c>
      <c r="V33" s="102">
        <f>入力!K48</f>
        <v>0</v>
      </c>
      <c r="W33" s="86" t="s">
        <v>21</v>
      </c>
      <c r="X33" s="102">
        <f>入力!L48</f>
        <v>0</v>
      </c>
      <c r="Y33" s="83" t="s">
        <v>22</v>
      </c>
      <c r="Z33" s="613">
        <f>入力!M48</f>
        <v>0</v>
      </c>
      <c r="AA33" s="614"/>
      <c r="AB33" s="614"/>
      <c r="AC33" s="615" t="s">
        <v>72</v>
      </c>
      <c r="AD33" s="616"/>
      <c r="AE33" s="94" t="str">
        <f>IF(入力!$Q48=0,"",入力!Q48)</f>
        <v/>
      </c>
      <c r="AF33" s="96" t="str">
        <f>IF(入力!$Q48=0,"",IF(入力!R48=0,"0",入力!R48))</f>
        <v/>
      </c>
      <c r="AG33" s="96" t="str">
        <f>IF(入力!$Q48=0,"",IF(入力!S48=0,"0",入力!S48))</f>
        <v/>
      </c>
      <c r="AH33" s="96" t="str">
        <f>IF(入力!$Q48=0,"",IF(入力!T48=0,"0",入力!T48))</f>
        <v/>
      </c>
      <c r="AI33" s="96" t="str">
        <f>IF(入力!$Q48=0,"",IF(入力!U48=0,"0",入力!U48))</f>
        <v/>
      </c>
      <c r="AJ33" s="96" t="str">
        <f>IF(入力!$Q48=0,"",IF(入力!V48=0,"0",入力!V48))</f>
        <v/>
      </c>
      <c r="AK33" s="96" t="str">
        <f>IF(入力!$Q48=0,"",IF(入力!W48=0,"0",入力!W48))</f>
        <v/>
      </c>
      <c r="AL33" s="96" t="str">
        <f>IF(入力!$Q48=0,"",IF(入力!X48=0,"0",入力!X48))</f>
        <v/>
      </c>
      <c r="AM33" s="97" t="str">
        <f>IF(入力!$Q48=0,"",IF(入力!Y48=0,"0",入力!Y48))</f>
        <v/>
      </c>
    </row>
    <row r="34" spans="1:40" ht="24" customHeight="1" x14ac:dyDescent="0.2">
      <c r="A34" s="725"/>
      <c r="C34" s="77">
        <f>入力!B49</f>
        <v>0</v>
      </c>
      <c r="D34" s="617" t="str">
        <f>入力!C49&amp;"　"&amp;入力!E49</f>
        <v>　</v>
      </c>
      <c r="E34" s="618"/>
      <c r="F34" s="618"/>
      <c r="G34" s="618"/>
      <c r="H34" s="618"/>
      <c r="I34" s="619"/>
      <c r="J34" s="620" t="str">
        <f>入力!F49&amp;"　"&amp;入力!G49</f>
        <v>　</v>
      </c>
      <c r="K34" s="621"/>
      <c r="L34" s="621"/>
      <c r="M34" s="621"/>
      <c r="N34" s="621"/>
      <c r="O34" s="621"/>
      <c r="P34" s="622"/>
      <c r="Q34" s="623">
        <f>入力!H49</f>
        <v>0</v>
      </c>
      <c r="R34" s="624"/>
      <c r="S34" s="18" t="s">
        <v>17</v>
      </c>
      <c r="T34" s="102">
        <f>入力!J49</f>
        <v>0</v>
      </c>
      <c r="U34" s="82" t="s">
        <v>20</v>
      </c>
      <c r="V34" s="102">
        <f>入力!K49</f>
        <v>0</v>
      </c>
      <c r="W34" s="86" t="s">
        <v>21</v>
      </c>
      <c r="X34" s="102">
        <f>入力!L49</f>
        <v>0</v>
      </c>
      <c r="Y34" s="83" t="s">
        <v>22</v>
      </c>
      <c r="Z34" s="613">
        <f>入力!M49</f>
        <v>0</v>
      </c>
      <c r="AA34" s="614"/>
      <c r="AB34" s="614"/>
      <c r="AC34" s="615" t="s">
        <v>72</v>
      </c>
      <c r="AD34" s="616"/>
      <c r="AE34" s="94" t="str">
        <f>IF(入力!$Q49=0,"",入力!Q49)</f>
        <v/>
      </c>
      <c r="AF34" s="96" t="str">
        <f>IF(入力!$Q49=0,"",IF(入力!R49=0,"0",入力!R49))</f>
        <v/>
      </c>
      <c r="AG34" s="96" t="str">
        <f>IF(入力!$Q49=0,"",IF(入力!S49=0,"0",入力!S49))</f>
        <v/>
      </c>
      <c r="AH34" s="96" t="str">
        <f>IF(入力!$Q49=0,"",IF(入力!T49=0,"0",入力!T49))</f>
        <v/>
      </c>
      <c r="AI34" s="96" t="str">
        <f>IF(入力!$Q49=0,"",IF(入力!U49=0,"0",入力!U49))</f>
        <v/>
      </c>
      <c r="AJ34" s="96" t="str">
        <f>IF(入力!$Q49=0,"",IF(入力!V49=0,"0",入力!V49))</f>
        <v/>
      </c>
      <c r="AK34" s="96" t="str">
        <f>IF(入力!$Q49=0,"",IF(入力!W49=0,"0",入力!W49))</f>
        <v/>
      </c>
      <c r="AL34" s="96" t="str">
        <f>IF(入力!$Q49=0,"",IF(入力!X49=0,"0",入力!X49))</f>
        <v/>
      </c>
      <c r="AM34" s="97" t="str">
        <f>IF(入力!$Q49=0,"",IF(入力!Y49=0,"0",入力!Y49))</f>
        <v/>
      </c>
    </row>
    <row r="35" spans="1:40" ht="24" customHeight="1" x14ac:dyDescent="0.2">
      <c r="A35" s="725"/>
      <c r="C35" s="77">
        <f>入力!B50</f>
        <v>0</v>
      </c>
      <c r="D35" s="617" t="str">
        <f>入力!C50&amp;"　"&amp;入力!E50</f>
        <v>　</v>
      </c>
      <c r="E35" s="618"/>
      <c r="F35" s="618"/>
      <c r="G35" s="618"/>
      <c r="H35" s="618"/>
      <c r="I35" s="619"/>
      <c r="J35" s="620" t="str">
        <f>入力!F50&amp;"　"&amp;入力!G50</f>
        <v>　</v>
      </c>
      <c r="K35" s="621"/>
      <c r="L35" s="621"/>
      <c r="M35" s="621"/>
      <c r="N35" s="621"/>
      <c r="O35" s="621"/>
      <c r="P35" s="622"/>
      <c r="Q35" s="623">
        <f>入力!H50</f>
        <v>0</v>
      </c>
      <c r="R35" s="624"/>
      <c r="S35" s="18" t="s">
        <v>17</v>
      </c>
      <c r="T35" s="102">
        <f>入力!J50</f>
        <v>0</v>
      </c>
      <c r="U35" s="82" t="s">
        <v>20</v>
      </c>
      <c r="V35" s="102">
        <f>入力!K50</f>
        <v>0</v>
      </c>
      <c r="W35" s="86" t="s">
        <v>21</v>
      </c>
      <c r="X35" s="102">
        <f>入力!L50</f>
        <v>0</v>
      </c>
      <c r="Y35" s="83" t="s">
        <v>22</v>
      </c>
      <c r="Z35" s="613">
        <f>入力!M50</f>
        <v>0</v>
      </c>
      <c r="AA35" s="614"/>
      <c r="AB35" s="614"/>
      <c r="AC35" s="615" t="s">
        <v>72</v>
      </c>
      <c r="AD35" s="616"/>
      <c r="AE35" s="91" t="str">
        <f>IF(入力!$Q50=0,"",入力!Q50)</f>
        <v/>
      </c>
      <c r="AF35" s="92" t="str">
        <f>IF(入力!$Q50=0,"",IF(入力!R50=0,"0",入力!R50))</f>
        <v/>
      </c>
      <c r="AG35" s="92" t="str">
        <f>IF(入力!$Q50=0,"",IF(入力!S50=0,"0",入力!S50))</f>
        <v/>
      </c>
      <c r="AH35" s="92" t="str">
        <f>IF(入力!$Q50=0,"",IF(入力!T50=0,"0",入力!T50))</f>
        <v/>
      </c>
      <c r="AI35" s="92" t="str">
        <f>IF(入力!$Q50=0,"",IF(入力!U50=0,"0",入力!U50))</f>
        <v/>
      </c>
      <c r="AJ35" s="92" t="str">
        <f>IF(入力!$Q50=0,"",IF(入力!V50=0,"0",入力!V50))</f>
        <v/>
      </c>
      <c r="AK35" s="92" t="str">
        <f>IF(入力!$Q50=0,"",IF(入力!W50=0,"0",入力!W50))</f>
        <v/>
      </c>
      <c r="AL35" s="92" t="str">
        <f>IF(入力!$Q50=0,"",IF(入力!X50=0,"0",入力!X50))</f>
        <v/>
      </c>
      <c r="AM35" s="93" t="str">
        <f>IF(入力!$Q50=0,"",IF(入力!Y50=0,"0",入力!Y50))</f>
        <v/>
      </c>
    </row>
    <row r="36" spans="1:40" ht="24" customHeight="1" x14ac:dyDescent="0.2">
      <c r="A36" s="725"/>
      <c r="C36" s="77">
        <f>入力!B51</f>
        <v>0</v>
      </c>
      <c r="D36" s="617" t="str">
        <f>入力!C51&amp;"　"&amp;入力!E51</f>
        <v>　</v>
      </c>
      <c r="E36" s="618"/>
      <c r="F36" s="618"/>
      <c r="G36" s="618"/>
      <c r="H36" s="618"/>
      <c r="I36" s="619"/>
      <c r="J36" s="620" t="str">
        <f>入力!F51&amp;"　"&amp;入力!G51</f>
        <v>　</v>
      </c>
      <c r="K36" s="621"/>
      <c r="L36" s="621"/>
      <c r="M36" s="621"/>
      <c r="N36" s="621"/>
      <c r="O36" s="621"/>
      <c r="P36" s="622"/>
      <c r="Q36" s="623">
        <f>入力!H51</f>
        <v>0</v>
      </c>
      <c r="R36" s="624"/>
      <c r="S36" s="18" t="s">
        <v>17</v>
      </c>
      <c r="T36" s="102">
        <f>入力!J51</f>
        <v>0</v>
      </c>
      <c r="U36" s="82" t="s">
        <v>20</v>
      </c>
      <c r="V36" s="102">
        <f>入力!K51</f>
        <v>0</v>
      </c>
      <c r="W36" s="86" t="s">
        <v>21</v>
      </c>
      <c r="X36" s="102">
        <f>入力!L51</f>
        <v>0</v>
      </c>
      <c r="Y36" s="83" t="s">
        <v>22</v>
      </c>
      <c r="Z36" s="613">
        <f>入力!M51</f>
        <v>0</v>
      </c>
      <c r="AA36" s="614"/>
      <c r="AB36" s="614"/>
      <c r="AC36" s="615" t="s">
        <v>72</v>
      </c>
      <c r="AD36" s="616"/>
      <c r="AE36" s="91" t="str">
        <f>IF(入力!$Q51=0,"",入力!Q51)</f>
        <v/>
      </c>
      <c r="AF36" s="92" t="str">
        <f>IF(入力!$Q51=0,"",IF(入力!R51=0,"0",入力!R51))</f>
        <v/>
      </c>
      <c r="AG36" s="92" t="str">
        <f>IF(入力!$Q51=0,"",IF(入力!S51=0,"0",入力!S51))</f>
        <v/>
      </c>
      <c r="AH36" s="92" t="str">
        <f>IF(入力!$Q51=0,"",IF(入力!T51=0,"0",入力!T51))</f>
        <v/>
      </c>
      <c r="AI36" s="92" t="str">
        <f>IF(入力!$Q51=0,"",IF(入力!U51=0,"0",入力!U51))</f>
        <v/>
      </c>
      <c r="AJ36" s="92" t="str">
        <f>IF(入力!$Q51=0,"",IF(入力!V51=0,"0",入力!V51))</f>
        <v/>
      </c>
      <c r="AK36" s="92" t="str">
        <f>IF(入力!$Q51=0,"",IF(入力!W51=0,"0",入力!W51))</f>
        <v/>
      </c>
      <c r="AL36" s="92" t="str">
        <f>IF(入力!$Q51=0,"",IF(入力!X51=0,"0",入力!X51))</f>
        <v/>
      </c>
      <c r="AM36" s="93" t="str">
        <f>IF(入力!$Q51=0,"",IF(入力!Y51=0,"0",入力!Y51))</f>
        <v/>
      </c>
    </row>
    <row r="37" spans="1:40" ht="24" customHeight="1" x14ac:dyDescent="0.2">
      <c r="A37" s="725"/>
      <c r="C37" s="77">
        <f>入力!B52</f>
        <v>0</v>
      </c>
      <c r="D37" s="617" t="str">
        <f>入力!C52&amp;"　"&amp;入力!E52</f>
        <v>　</v>
      </c>
      <c r="E37" s="618"/>
      <c r="F37" s="618"/>
      <c r="G37" s="618"/>
      <c r="H37" s="618"/>
      <c r="I37" s="619"/>
      <c r="J37" s="620" t="str">
        <f>入力!F52&amp;"　"&amp;入力!G52</f>
        <v>　</v>
      </c>
      <c r="K37" s="621"/>
      <c r="L37" s="621"/>
      <c r="M37" s="621"/>
      <c r="N37" s="621"/>
      <c r="O37" s="621"/>
      <c r="P37" s="622"/>
      <c r="Q37" s="623">
        <f>入力!H52</f>
        <v>0</v>
      </c>
      <c r="R37" s="624"/>
      <c r="S37" s="18" t="s">
        <v>17</v>
      </c>
      <c r="T37" s="102">
        <f>入力!J52</f>
        <v>0</v>
      </c>
      <c r="U37" s="82" t="s">
        <v>20</v>
      </c>
      <c r="V37" s="102">
        <f>入力!K52</f>
        <v>0</v>
      </c>
      <c r="W37" s="86" t="s">
        <v>21</v>
      </c>
      <c r="X37" s="102">
        <f>入力!L52</f>
        <v>0</v>
      </c>
      <c r="Y37" s="83" t="s">
        <v>22</v>
      </c>
      <c r="Z37" s="613">
        <f>入力!M52</f>
        <v>0</v>
      </c>
      <c r="AA37" s="614"/>
      <c r="AB37" s="614"/>
      <c r="AC37" s="615" t="s">
        <v>72</v>
      </c>
      <c r="AD37" s="616"/>
      <c r="AE37" s="91" t="str">
        <f>IF(入力!$Q52=0,"",入力!Q52)</f>
        <v/>
      </c>
      <c r="AF37" s="92" t="str">
        <f>IF(入力!$Q52=0,"",IF(入力!R52=0,"0",入力!R52))</f>
        <v/>
      </c>
      <c r="AG37" s="92" t="str">
        <f>IF(入力!$Q52=0,"",IF(入力!S52=0,"0",入力!S52))</f>
        <v/>
      </c>
      <c r="AH37" s="92" t="str">
        <f>IF(入力!$Q52=0,"",IF(入力!T52=0,"0",入力!T52))</f>
        <v/>
      </c>
      <c r="AI37" s="92" t="str">
        <f>IF(入力!$Q52=0,"",IF(入力!U52=0,"0",入力!U52))</f>
        <v/>
      </c>
      <c r="AJ37" s="92" t="str">
        <f>IF(入力!$Q52=0,"",IF(入力!V52=0,"0",入力!V52))</f>
        <v/>
      </c>
      <c r="AK37" s="92" t="str">
        <f>IF(入力!$Q52=0,"",IF(入力!W52=0,"0",入力!W52))</f>
        <v/>
      </c>
      <c r="AL37" s="92" t="str">
        <f>IF(入力!$Q52=0,"",IF(入力!X52=0,"0",入力!X52))</f>
        <v/>
      </c>
      <c r="AM37" s="93" t="str">
        <f>IF(入力!$Q52=0,"",IF(入力!Y52=0,"0",入力!Y52))</f>
        <v/>
      </c>
    </row>
    <row r="38" spans="1:40" ht="24" customHeight="1" x14ac:dyDescent="0.2">
      <c r="A38" s="725"/>
      <c r="C38" s="77">
        <f>入力!B53</f>
        <v>0</v>
      </c>
      <c r="D38" s="617" t="str">
        <f>入力!C53&amp;"　"&amp;入力!E53</f>
        <v>　</v>
      </c>
      <c r="E38" s="618"/>
      <c r="F38" s="618"/>
      <c r="G38" s="618"/>
      <c r="H38" s="618"/>
      <c r="I38" s="619"/>
      <c r="J38" s="620" t="str">
        <f>入力!F53&amp;"　"&amp;入力!G53</f>
        <v>　</v>
      </c>
      <c r="K38" s="621"/>
      <c r="L38" s="621"/>
      <c r="M38" s="621"/>
      <c r="N38" s="621"/>
      <c r="O38" s="621"/>
      <c r="P38" s="622"/>
      <c r="Q38" s="623">
        <f>入力!H53</f>
        <v>0</v>
      </c>
      <c r="R38" s="624"/>
      <c r="S38" s="18" t="s">
        <v>17</v>
      </c>
      <c r="T38" s="102">
        <f>入力!J53</f>
        <v>0</v>
      </c>
      <c r="U38" s="82" t="s">
        <v>20</v>
      </c>
      <c r="V38" s="102">
        <f>入力!K53</f>
        <v>0</v>
      </c>
      <c r="W38" s="86" t="s">
        <v>21</v>
      </c>
      <c r="X38" s="102">
        <f>入力!L53</f>
        <v>0</v>
      </c>
      <c r="Y38" s="83" t="s">
        <v>22</v>
      </c>
      <c r="Z38" s="613">
        <f>入力!M53</f>
        <v>0</v>
      </c>
      <c r="AA38" s="614"/>
      <c r="AB38" s="614"/>
      <c r="AC38" s="615" t="s">
        <v>72</v>
      </c>
      <c r="AD38" s="616"/>
      <c r="AE38" s="95" t="str">
        <f>IF(入力!$Q53=0,"",入力!Q53)</f>
        <v/>
      </c>
      <c r="AF38" s="92" t="str">
        <f>IF(入力!$Q53=0,"",IF(入力!R53=0,"0",入力!R53))</f>
        <v/>
      </c>
      <c r="AG38" s="92" t="str">
        <f>IF(入力!$Q53=0,"",IF(入力!S53=0,"0",入力!S53))</f>
        <v/>
      </c>
      <c r="AH38" s="92" t="str">
        <f>IF(入力!$Q53=0,"",IF(入力!T53=0,"0",入力!T53))</f>
        <v/>
      </c>
      <c r="AI38" s="92" t="str">
        <f>IF(入力!$Q53=0,"",IF(入力!U53=0,"0",入力!U53))</f>
        <v/>
      </c>
      <c r="AJ38" s="92" t="str">
        <f>IF(入力!$Q53=0,"",IF(入力!V53=0,"0",入力!V53))</f>
        <v/>
      </c>
      <c r="AK38" s="92" t="str">
        <f>IF(入力!$Q53=0,"",IF(入力!W53=0,"0",入力!W53))</f>
        <v/>
      </c>
      <c r="AL38" s="92" t="str">
        <f>IF(入力!$Q53=0,"",IF(入力!X53=0,"0",入力!X53))</f>
        <v/>
      </c>
      <c r="AM38" s="93" t="str">
        <f>IF(入力!$Q53=0,"",IF(入力!Y53=0,"0",入力!Y53))</f>
        <v/>
      </c>
    </row>
    <row r="39" spans="1:40" ht="24" customHeight="1" x14ac:dyDescent="0.2">
      <c r="A39" s="725"/>
      <c r="C39" s="77">
        <f>入力!B54</f>
        <v>0</v>
      </c>
      <c r="D39" s="617" t="str">
        <f>入力!C54&amp;"　"&amp;入力!E54</f>
        <v>　</v>
      </c>
      <c r="E39" s="618"/>
      <c r="F39" s="618"/>
      <c r="G39" s="618"/>
      <c r="H39" s="618"/>
      <c r="I39" s="619"/>
      <c r="J39" s="620" t="str">
        <f>入力!F54&amp;"　"&amp;入力!G54</f>
        <v>　</v>
      </c>
      <c r="K39" s="621"/>
      <c r="L39" s="621"/>
      <c r="M39" s="621"/>
      <c r="N39" s="621"/>
      <c r="O39" s="621"/>
      <c r="P39" s="622"/>
      <c r="Q39" s="623">
        <f>入力!H54</f>
        <v>0</v>
      </c>
      <c r="R39" s="624"/>
      <c r="S39" s="18" t="s">
        <v>17</v>
      </c>
      <c r="T39" s="102">
        <f>入力!J54</f>
        <v>0</v>
      </c>
      <c r="U39" s="82" t="s">
        <v>20</v>
      </c>
      <c r="V39" s="102">
        <f>入力!K54</f>
        <v>0</v>
      </c>
      <c r="W39" s="86" t="s">
        <v>21</v>
      </c>
      <c r="X39" s="102">
        <f>入力!L54</f>
        <v>0</v>
      </c>
      <c r="Y39" s="83" t="s">
        <v>22</v>
      </c>
      <c r="Z39" s="613">
        <f>入力!M54</f>
        <v>0</v>
      </c>
      <c r="AA39" s="614"/>
      <c r="AB39" s="614"/>
      <c r="AC39" s="615" t="s">
        <v>72</v>
      </c>
      <c r="AD39" s="616"/>
      <c r="AE39" s="94" t="str">
        <f>IF(入力!$Q54=0,"",入力!Q54)</f>
        <v/>
      </c>
      <c r="AF39" s="92" t="str">
        <f>IF(入力!$Q54=0,"",IF(入力!R54=0,"0",入力!R54))</f>
        <v/>
      </c>
      <c r="AG39" s="92" t="str">
        <f>IF(入力!$Q54=0,"",IF(入力!S54=0,"0",入力!S54))</f>
        <v/>
      </c>
      <c r="AH39" s="92" t="str">
        <f>IF(入力!$Q54=0,"",IF(入力!T54=0,"0",入力!T54))</f>
        <v/>
      </c>
      <c r="AI39" s="92" t="str">
        <f>IF(入力!$Q54=0,"",IF(入力!U54=0,"0",入力!U54))</f>
        <v/>
      </c>
      <c r="AJ39" s="92" t="str">
        <f>IF(入力!$Q54=0,"",IF(入力!V54=0,"0",入力!V54))</f>
        <v/>
      </c>
      <c r="AK39" s="92" t="str">
        <f>IF(入力!$Q54=0,"",IF(入力!W54=0,"0",入力!W54))</f>
        <v/>
      </c>
      <c r="AL39" s="92" t="str">
        <f>IF(入力!$Q54=0,"",IF(入力!X54=0,"0",入力!X54))</f>
        <v/>
      </c>
      <c r="AM39" s="93" t="str">
        <f>IF(入力!$Q54=0,"",IF(入力!Y54=0,"0",入力!Y54))</f>
        <v/>
      </c>
    </row>
    <row r="40" spans="1:40" ht="24" customHeight="1" x14ac:dyDescent="0.2">
      <c r="A40" s="725"/>
      <c r="C40" s="77">
        <f>入力!B55</f>
        <v>0</v>
      </c>
      <c r="D40" s="617" t="str">
        <f>入力!C55&amp;"　"&amp;入力!E55</f>
        <v>　</v>
      </c>
      <c r="E40" s="618"/>
      <c r="F40" s="618"/>
      <c r="G40" s="618"/>
      <c r="H40" s="618"/>
      <c r="I40" s="619"/>
      <c r="J40" s="620" t="str">
        <f>入力!F55&amp;"　"&amp;入力!G55</f>
        <v>　</v>
      </c>
      <c r="K40" s="621"/>
      <c r="L40" s="621"/>
      <c r="M40" s="621"/>
      <c r="N40" s="621"/>
      <c r="O40" s="621"/>
      <c r="P40" s="622"/>
      <c r="Q40" s="623">
        <f>入力!H55</f>
        <v>0</v>
      </c>
      <c r="R40" s="624"/>
      <c r="S40" s="18" t="s">
        <v>17</v>
      </c>
      <c r="T40" s="102">
        <f>入力!J55</f>
        <v>0</v>
      </c>
      <c r="U40" s="82" t="s">
        <v>20</v>
      </c>
      <c r="V40" s="102">
        <f>入力!K55</f>
        <v>0</v>
      </c>
      <c r="W40" s="86" t="s">
        <v>21</v>
      </c>
      <c r="X40" s="102">
        <f>入力!L55</f>
        <v>0</v>
      </c>
      <c r="Y40" s="83" t="s">
        <v>22</v>
      </c>
      <c r="Z40" s="613">
        <f>入力!M55</f>
        <v>0</v>
      </c>
      <c r="AA40" s="614"/>
      <c r="AB40" s="614"/>
      <c r="AC40" s="615" t="s">
        <v>72</v>
      </c>
      <c r="AD40" s="616"/>
      <c r="AE40" s="91" t="str">
        <f>IF(入力!$Q55=0,"",入力!Q55)</f>
        <v/>
      </c>
      <c r="AF40" s="92" t="str">
        <f>IF(入力!$Q55=0,"",IF(入力!R55=0,"0",入力!R55))</f>
        <v/>
      </c>
      <c r="AG40" s="92" t="str">
        <f>IF(入力!$Q55=0,"",IF(入力!S55=0,"0",入力!S55))</f>
        <v/>
      </c>
      <c r="AH40" s="92" t="str">
        <f>IF(入力!$Q55=0,"",IF(入力!T55=0,"0",入力!T55))</f>
        <v/>
      </c>
      <c r="AI40" s="92" t="str">
        <f>IF(入力!$Q55=0,"",IF(入力!U55=0,"0",入力!U55))</f>
        <v/>
      </c>
      <c r="AJ40" s="92" t="str">
        <f>IF(入力!$Q55=0,"",IF(入力!V55=0,"0",入力!V55))</f>
        <v/>
      </c>
      <c r="AK40" s="92" t="str">
        <f>IF(入力!$Q55=0,"",IF(入力!W55=0,"0",入力!W55))</f>
        <v/>
      </c>
      <c r="AL40" s="92" t="str">
        <f>IF(入力!$Q55=0,"",IF(入力!X55=0,"0",入力!X55))</f>
        <v/>
      </c>
      <c r="AM40" s="93" t="str">
        <f>IF(入力!$Q55=0,"",IF(入力!Y55=0,"0",入力!Y55))</f>
        <v/>
      </c>
    </row>
    <row r="41" spans="1:40" ht="24" customHeight="1" x14ac:dyDescent="0.2">
      <c r="A41" s="725"/>
      <c r="C41" s="77">
        <f>入力!B56</f>
        <v>0</v>
      </c>
      <c r="D41" s="617" t="str">
        <f>入力!C56&amp;"　"&amp;入力!E56</f>
        <v>　</v>
      </c>
      <c r="E41" s="618"/>
      <c r="F41" s="618"/>
      <c r="G41" s="618"/>
      <c r="H41" s="618"/>
      <c r="I41" s="619"/>
      <c r="J41" s="620" t="str">
        <f>入力!F56&amp;"　"&amp;入力!G56</f>
        <v>　</v>
      </c>
      <c r="K41" s="621"/>
      <c r="L41" s="621"/>
      <c r="M41" s="621"/>
      <c r="N41" s="621"/>
      <c r="O41" s="621"/>
      <c r="P41" s="622"/>
      <c r="Q41" s="623">
        <f>入力!H56</f>
        <v>0</v>
      </c>
      <c r="R41" s="624"/>
      <c r="S41" s="18" t="s">
        <v>17</v>
      </c>
      <c r="T41" s="102">
        <f>入力!J56</f>
        <v>0</v>
      </c>
      <c r="U41" s="82" t="s">
        <v>20</v>
      </c>
      <c r="V41" s="102">
        <f>入力!K56</f>
        <v>0</v>
      </c>
      <c r="W41" s="86" t="s">
        <v>21</v>
      </c>
      <c r="X41" s="102">
        <f>入力!L56</f>
        <v>0</v>
      </c>
      <c r="Y41" s="83" t="s">
        <v>22</v>
      </c>
      <c r="Z41" s="613">
        <f>入力!M56</f>
        <v>0</v>
      </c>
      <c r="AA41" s="614"/>
      <c r="AB41" s="614"/>
      <c r="AC41" s="615" t="s">
        <v>72</v>
      </c>
      <c r="AD41" s="616"/>
      <c r="AE41" s="91" t="str">
        <f>IF(入力!$Q56=0,"",入力!Q56)</f>
        <v/>
      </c>
      <c r="AF41" s="92" t="str">
        <f>IF(入力!$Q56=0,"",IF(入力!R56=0,"0",入力!R56))</f>
        <v/>
      </c>
      <c r="AG41" s="92" t="str">
        <f>IF(入力!$Q56=0,"",IF(入力!S56=0,"0",入力!S56))</f>
        <v/>
      </c>
      <c r="AH41" s="92" t="str">
        <f>IF(入力!$Q56=0,"",IF(入力!T56=0,"0",入力!T56))</f>
        <v/>
      </c>
      <c r="AI41" s="92" t="str">
        <f>IF(入力!$Q56=0,"",IF(入力!U56=0,"0",入力!U56))</f>
        <v/>
      </c>
      <c r="AJ41" s="92" t="str">
        <f>IF(入力!$Q56=0,"",IF(入力!V56=0,"0",入力!V56))</f>
        <v/>
      </c>
      <c r="AK41" s="92" t="str">
        <f>IF(入力!$Q56=0,"",IF(入力!W56=0,"0",入力!W56))</f>
        <v/>
      </c>
      <c r="AL41" s="92" t="str">
        <f>IF(入力!$Q56=0,"",IF(入力!X56=0,"0",入力!X56))</f>
        <v/>
      </c>
      <c r="AM41" s="93" t="str">
        <f>IF(入力!$Q56=0,"",IF(入力!Y56=0,"0",入力!Y56))</f>
        <v/>
      </c>
    </row>
    <row r="42" spans="1:40" ht="24" customHeight="1" thickBot="1" x14ac:dyDescent="0.25">
      <c r="A42" s="725"/>
      <c r="C42" s="77">
        <f>入力!B57</f>
        <v>0</v>
      </c>
      <c r="D42" s="711" t="str">
        <f>入力!C57&amp;"　"&amp;入力!E57</f>
        <v>　</v>
      </c>
      <c r="E42" s="712"/>
      <c r="F42" s="712"/>
      <c r="G42" s="712"/>
      <c r="H42" s="712"/>
      <c r="I42" s="713"/>
      <c r="J42" s="714" t="str">
        <f>入力!F57&amp;"　"&amp;入力!G57</f>
        <v>　</v>
      </c>
      <c r="K42" s="715"/>
      <c r="L42" s="715"/>
      <c r="M42" s="715"/>
      <c r="N42" s="715"/>
      <c r="O42" s="715"/>
      <c r="P42" s="716"/>
      <c r="Q42" s="623">
        <f>入力!H57</f>
        <v>0</v>
      </c>
      <c r="R42" s="624"/>
      <c r="S42" s="18" t="s">
        <v>17</v>
      </c>
      <c r="T42" s="102">
        <f>入力!J57</f>
        <v>0</v>
      </c>
      <c r="U42" s="82" t="s">
        <v>20</v>
      </c>
      <c r="V42" s="102">
        <f>入力!K57</f>
        <v>0</v>
      </c>
      <c r="W42" s="86" t="s">
        <v>21</v>
      </c>
      <c r="X42" s="102">
        <f>入力!L57</f>
        <v>0</v>
      </c>
      <c r="Y42" s="83" t="s">
        <v>22</v>
      </c>
      <c r="Z42" s="613">
        <f>入力!M57</f>
        <v>0</v>
      </c>
      <c r="AA42" s="614"/>
      <c r="AB42" s="614"/>
      <c r="AC42" s="615" t="s">
        <v>72</v>
      </c>
      <c r="AD42" s="616"/>
      <c r="AE42" s="88" t="str">
        <f>IF(入力!$Q57=0,"",入力!Q57)</f>
        <v/>
      </c>
      <c r="AF42" s="89" t="str">
        <f>IF(入力!$Q57=0,"",IF(入力!R57=0,"0",入力!R57))</f>
        <v/>
      </c>
      <c r="AG42" s="89" t="str">
        <f>IF(入力!$Q57=0,"",IF(入力!S57=0,"0",入力!S57))</f>
        <v/>
      </c>
      <c r="AH42" s="89" t="str">
        <f>IF(入力!$Q57=0,"",IF(入力!T57=0,"0",入力!T57))</f>
        <v/>
      </c>
      <c r="AI42" s="89" t="str">
        <f>IF(入力!$Q57=0,"",IF(入力!U57=0,"0",入力!U57))</f>
        <v/>
      </c>
      <c r="AJ42" s="89" t="str">
        <f>IF(入力!$Q57=0,"",IF(入力!V57=0,"0",入力!V57))</f>
        <v/>
      </c>
      <c r="AK42" s="89" t="str">
        <f>IF(入力!$Q57=0,"",IF(入力!W57=0,"0",入力!W57))</f>
        <v/>
      </c>
      <c r="AL42" s="89" t="str">
        <f>IF(入力!$Q57=0,"",IF(入力!X57=0,"0",入力!X57))</f>
        <v/>
      </c>
      <c r="AM42" s="90" t="str">
        <f>IF(入力!$Q57=0,"",IF(入力!Y57=0,"0",入力!Y57))</f>
        <v/>
      </c>
    </row>
    <row r="43" spans="1:40" ht="24" customHeight="1" thickBot="1" x14ac:dyDescent="0.25">
      <c r="A43" s="725"/>
      <c r="C43" s="717" t="s">
        <v>14</v>
      </c>
      <c r="D43" s="717"/>
      <c r="E43" s="717"/>
      <c r="F43" s="717"/>
      <c r="G43" s="717"/>
      <c r="H43" s="717"/>
      <c r="I43" s="717"/>
      <c r="J43" s="717"/>
      <c r="K43" s="717"/>
      <c r="L43" s="717"/>
      <c r="M43" s="718"/>
      <c r="N43" s="719" t="s">
        <v>316</v>
      </c>
      <c r="O43" s="720"/>
      <c r="P43" s="720"/>
      <c r="Q43" s="720"/>
      <c r="R43" s="720"/>
      <c r="S43" s="720"/>
      <c r="T43" s="720"/>
      <c r="U43" s="720"/>
      <c r="V43" s="720"/>
      <c r="W43" s="720"/>
      <c r="X43" s="720"/>
      <c r="Y43" s="720"/>
      <c r="Z43" s="720"/>
      <c r="AA43" s="720"/>
      <c r="AB43" s="720"/>
      <c r="AC43" s="721"/>
      <c r="AD43" s="336" t="s">
        <v>346</v>
      </c>
      <c r="AE43" s="87" t="str">
        <f>IF(入力!$Q40=0,"",入力!Q40)</f>
        <v/>
      </c>
      <c r="AF43" s="19" t="str">
        <f>IF(入力!$Q40=0,"",IF(入力!R40=0,"0",入力!R40))</f>
        <v/>
      </c>
      <c r="AG43" s="19" t="str">
        <f>IF(入力!$Q40=0,"",IF(入力!S40=0,"0",入力!S40))</f>
        <v/>
      </c>
      <c r="AH43" s="19" t="str">
        <f>IF(入力!$Q40=0,"",IF(入力!T40=0,"0",入力!T40))</f>
        <v/>
      </c>
      <c r="AI43" s="19" t="str">
        <f>IF(入力!$Q40=0,"",IF(入力!U40=0,"0",入力!U40))</f>
        <v/>
      </c>
      <c r="AJ43" s="19" t="str">
        <f>IF(入力!$Q40=0,"",IF(入力!V40=0,"0",入力!V40))</f>
        <v/>
      </c>
      <c r="AK43" s="19" t="str">
        <f>IF(入力!$Q40=0,"",IF(入力!W40=0,"0",入力!W40))</f>
        <v/>
      </c>
      <c r="AL43" s="19" t="str">
        <f>IF(入力!$Q40=0,"",IF(入力!X40=0,"0",入力!X40))</f>
        <v/>
      </c>
      <c r="AM43" s="20" t="str">
        <f>IF(入力!$Q40=0,"",IF(入力!Y40=0,"0",入力!Y40))</f>
        <v/>
      </c>
    </row>
    <row r="44" spans="1:40" ht="9" customHeight="1" x14ac:dyDescent="0.2">
      <c r="A44" s="725"/>
      <c r="C44" s="6"/>
      <c r="D44" s="6"/>
      <c r="E44" s="6"/>
      <c r="F44" s="6"/>
      <c r="G44" s="6"/>
      <c r="H44" s="6"/>
      <c r="I44" s="6"/>
      <c r="J44" s="6"/>
      <c r="K44" s="6"/>
      <c r="L44" s="6"/>
      <c r="M44" s="6"/>
      <c r="N44" s="71"/>
      <c r="O44" s="71"/>
      <c r="P44" s="78"/>
      <c r="Q44" s="16"/>
      <c r="R44" s="16"/>
      <c r="S44" s="16"/>
      <c r="T44" s="16"/>
      <c r="U44" s="16"/>
      <c r="V44" s="16"/>
      <c r="W44" s="16"/>
      <c r="X44" s="16"/>
      <c r="Y44" s="16"/>
      <c r="Z44" s="16"/>
      <c r="AA44" s="16"/>
      <c r="AB44" s="16"/>
      <c r="AC44" s="16"/>
      <c r="AD44" s="17"/>
    </row>
    <row r="45" spans="1:40" ht="19.5" customHeight="1" x14ac:dyDescent="0.2">
      <c r="A45" s="725"/>
      <c r="C45" s="709"/>
      <c r="D45" s="709"/>
      <c r="E45" s="709"/>
      <c r="F45" s="709"/>
      <c r="G45" s="709"/>
      <c r="H45" s="709"/>
      <c r="I45" s="709"/>
      <c r="J45" s="709"/>
      <c r="K45" s="709"/>
      <c r="L45" s="709"/>
      <c r="M45" s="709"/>
      <c r="N45" s="709"/>
      <c r="O45" s="709"/>
      <c r="P45" s="709"/>
      <c r="Q45" s="709"/>
      <c r="R45" s="709"/>
      <c r="S45" s="709"/>
      <c r="T45" s="709"/>
      <c r="U45" s="709"/>
      <c r="V45" s="709"/>
      <c r="W45" s="709"/>
      <c r="X45" s="709"/>
      <c r="Y45" s="709"/>
      <c r="Z45" s="709"/>
      <c r="AA45" s="709"/>
      <c r="AB45" s="709"/>
      <c r="AC45" s="709"/>
      <c r="AD45" s="709"/>
      <c r="AE45" s="709"/>
      <c r="AF45" s="709"/>
      <c r="AG45" s="709"/>
      <c r="AH45" s="709"/>
      <c r="AI45" s="709"/>
      <c r="AJ45" s="709"/>
      <c r="AK45" s="709"/>
      <c r="AL45" s="709"/>
      <c r="AM45" s="709"/>
      <c r="AN45" s="709"/>
    </row>
    <row r="46" spans="1:40" ht="27.75" customHeight="1" x14ac:dyDescent="0.2">
      <c r="A46" s="725"/>
      <c r="C46" s="710" t="s">
        <v>483</v>
      </c>
      <c r="D46" s="710"/>
      <c r="E46" s="710"/>
      <c r="F46" s="710"/>
      <c r="G46" s="710"/>
      <c r="H46" s="710"/>
      <c r="I46" s="710"/>
      <c r="J46" s="710"/>
      <c r="K46" s="710"/>
      <c r="L46" s="710"/>
      <c r="M46" s="710"/>
      <c r="N46" s="710"/>
      <c r="O46" s="710"/>
      <c r="P46" s="710"/>
      <c r="Q46" s="710"/>
      <c r="R46" s="710"/>
      <c r="S46" s="710"/>
      <c r="T46" s="710"/>
      <c r="U46" s="710"/>
      <c r="V46" s="710"/>
      <c r="W46" s="710"/>
      <c r="X46" s="710"/>
      <c r="Y46" s="710"/>
      <c r="Z46" s="710"/>
      <c r="AA46" s="710"/>
      <c r="AB46" s="710"/>
      <c r="AC46" s="710"/>
      <c r="AD46" s="710"/>
      <c r="AE46" s="710"/>
      <c r="AF46" s="710"/>
      <c r="AG46" s="710"/>
      <c r="AH46" s="710"/>
      <c r="AI46" s="710"/>
      <c r="AJ46" s="710"/>
      <c r="AK46" s="710"/>
      <c r="AL46" s="710"/>
      <c r="AM46" s="710"/>
    </row>
    <row r="47" spans="1:40" ht="10.5" customHeight="1" x14ac:dyDescent="0.2">
      <c r="A47" s="725"/>
      <c r="C47" s="709"/>
      <c r="D47" s="709"/>
      <c r="E47" s="709"/>
      <c r="F47" s="709"/>
      <c r="G47" s="709"/>
      <c r="H47" s="709"/>
      <c r="I47" s="709"/>
      <c r="J47" s="709"/>
      <c r="K47" s="709"/>
      <c r="L47" s="709"/>
      <c r="M47" s="709"/>
      <c r="N47" s="709"/>
      <c r="O47" s="709"/>
      <c r="P47" s="709"/>
      <c r="Q47" s="709"/>
      <c r="R47" s="709"/>
      <c r="S47" s="709"/>
      <c r="T47" s="709"/>
      <c r="U47" s="709"/>
      <c r="V47" s="709"/>
      <c r="W47" s="709"/>
      <c r="X47" s="709"/>
      <c r="Y47" s="709"/>
      <c r="Z47" s="709"/>
      <c r="AA47" s="709"/>
      <c r="AB47" s="709"/>
      <c r="AC47" s="709"/>
      <c r="AD47" s="709"/>
      <c r="AE47" s="709"/>
      <c r="AF47" s="709"/>
      <c r="AG47" s="709"/>
      <c r="AH47" s="709"/>
      <c r="AI47" s="709"/>
      <c r="AJ47" s="709"/>
      <c r="AK47" s="709"/>
      <c r="AL47" s="709"/>
      <c r="AM47" s="709"/>
    </row>
    <row r="48" spans="1:40" ht="24.75" customHeight="1" x14ac:dyDescent="0.2">
      <c r="A48" s="725"/>
      <c r="D48" s="612" t="s">
        <v>484</v>
      </c>
      <c r="E48" s="612"/>
      <c r="F48" s="612"/>
      <c r="G48" s="612"/>
      <c r="H48" s="612"/>
      <c r="I48" s="612"/>
      <c r="J48" s="612"/>
      <c r="K48" s="612"/>
      <c r="L48" s="612"/>
      <c r="M48" s="612"/>
      <c r="N48" s="612"/>
      <c r="O48" s="612"/>
      <c r="P48" s="612"/>
      <c r="Q48" s="612"/>
      <c r="R48" s="612"/>
      <c r="S48" s="612"/>
      <c r="T48" s="612"/>
      <c r="U48" s="612"/>
      <c r="V48" s="612"/>
      <c r="W48" s="612"/>
      <c r="X48" s="612"/>
      <c r="Y48" s="612"/>
      <c r="Z48" s="612"/>
      <c r="AA48" s="612"/>
      <c r="AB48" s="612"/>
      <c r="AC48" s="612"/>
      <c r="AD48" s="612"/>
      <c r="AE48" s="612"/>
      <c r="AF48" s="612"/>
      <c r="AG48" s="612"/>
      <c r="AH48" s="612"/>
      <c r="AI48" s="612"/>
      <c r="AJ48" s="612"/>
      <c r="AK48" s="612"/>
      <c r="AL48" s="612"/>
      <c r="AM48" s="612"/>
    </row>
    <row r="49" spans="1:40" ht="30" customHeight="1" x14ac:dyDescent="0.2">
      <c r="A49" s="725"/>
      <c r="D49" s="611" t="s">
        <v>485</v>
      </c>
      <c r="E49" s="611"/>
      <c r="F49" s="611"/>
      <c r="G49" s="611"/>
      <c r="H49" s="611"/>
      <c r="I49" s="611"/>
      <c r="J49" s="611"/>
      <c r="K49" s="611"/>
      <c r="L49" s="611"/>
      <c r="M49" s="611"/>
      <c r="N49" s="611"/>
      <c r="O49" s="611"/>
      <c r="P49" s="611"/>
      <c r="Q49" s="611"/>
      <c r="R49" s="611"/>
      <c r="S49" s="611"/>
      <c r="T49" s="611"/>
      <c r="U49" s="611"/>
      <c r="V49" s="611"/>
      <c r="W49" s="611"/>
      <c r="X49" s="611"/>
      <c r="Y49" s="611"/>
      <c r="Z49" s="611"/>
      <c r="AA49" s="611"/>
      <c r="AB49" s="611"/>
      <c r="AC49" s="611"/>
      <c r="AD49" s="611"/>
      <c r="AE49" s="611"/>
      <c r="AF49" s="611"/>
      <c r="AG49" s="611"/>
      <c r="AH49" s="611"/>
      <c r="AI49" s="611"/>
      <c r="AJ49" s="611"/>
      <c r="AK49" s="611"/>
      <c r="AL49" s="611"/>
      <c r="AM49" s="611"/>
      <c r="AN49" s="348"/>
    </row>
    <row r="50" spans="1:40" ht="28.5" customHeight="1" x14ac:dyDescent="0.2">
      <c r="A50" s="725"/>
      <c r="C50" s="587"/>
      <c r="D50" s="587"/>
      <c r="E50" s="587"/>
      <c r="F50" s="587"/>
      <c r="G50" s="587"/>
      <c r="H50" s="694"/>
      <c r="I50" s="694"/>
      <c r="J50" s="5"/>
      <c r="K50" s="5"/>
      <c r="L50" s="5"/>
      <c r="M50" s="5"/>
      <c r="N50" s="5"/>
      <c r="O50" s="5"/>
      <c r="P50" s="5"/>
      <c r="Q50" s="5"/>
      <c r="R50" s="5"/>
      <c r="S50" s="5"/>
      <c r="T50" s="5"/>
      <c r="U50" s="5"/>
      <c r="V50" s="5"/>
      <c r="W50" s="5"/>
      <c r="X50" s="5"/>
      <c r="Y50" s="587" t="s">
        <v>451</v>
      </c>
      <c r="Z50" s="587"/>
      <c r="AA50" s="587"/>
      <c r="AB50" s="587"/>
      <c r="AC50" s="587"/>
      <c r="AD50" s="587"/>
      <c r="AE50" s="587"/>
      <c r="AF50" s="587"/>
      <c r="AG50" s="587"/>
      <c r="AH50" s="587"/>
      <c r="AI50" s="587"/>
      <c r="AJ50" s="694"/>
      <c r="AK50" s="694"/>
      <c r="AL50" s="695" t="s">
        <v>22</v>
      </c>
      <c r="AM50" s="695"/>
    </row>
    <row r="51" spans="1:40" ht="18" customHeight="1" x14ac:dyDescent="0.2">
      <c r="A51" s="725"/>
      <c r="C51" s="347"/>
      <c r="D51" s="347"/>
      <c r="E51" s="347"/>
      <c r="F51" s="347"/>
      <c r="G51" s="347"/>
      <c r="H51" s="13"/>
      <c r="I51" s="13"/>
      <c r="J51" s="13"/>
      <c r="K51" s="13"/>
      <c r="L51" s="5"/>
      <c r="M51" s="5"/>
      <c r="N51" s="5"/>
      <c r="O51" s="5"/>
      <c r="P51" s="5"/>
      <c r="Q51" s="5"/>
      <c r="R51" s="5"/>
      <c r="S51" s="5"/>
      <c r="T51" s="5"/>
      <c r="U51" s="5"/>
      <c r="V51" s="5"/>
      <c r="W51" s="5"/>
      <c r="X51" s="5"/>
      <c r="Y51" s="347">
        <f>入力!AD9</f>
        <v>0</v>
      </c>
      <c r="Z51" s="347"/>
      <c r="AA51" s="347"/>
      <c r="AB51" s="347"/>
      <c r="AC51" s="347"/>
      <c r="AD51" s="347"/>
      <c r="AE51" s="347"/>
      <c r="AF51" s="347"/>
      <c r="AG51" s="347"/>
      <c r="AH51" s="347"/>
      <c r="AI51" s="347"/>
      <c r="AJ51" s="347"/>
      <c r="AK51" s="347"/>
      <c r="AL51" s="5"/>
      <c r="AM51" s="5"/>
    </row>
    <row r="52" spans="1:40" ht="18" customHeight="1" x14ac:dyDescent="0.2">
      <c r="A52" s="725"/>
      <c r="D52" s="739" t="str">
        <f>CONCATENATE("学校名・チーム名   ",IF(E8=0,"",E8))</f>
        <v>学校名・チーム名   　</v>
      </c>
      <c r="E52" s="739"/>
      <c r="F52" s="739"/>
      <c r="G52" s="739"/>
      <c r="H52" s="739"/>
      <c r="I52" s="739"/>
      <c r="J52" s="739"/>
      <c r="K52" s="739"/>
      <c r="L52" s="739"/>
      <c r="M52" s="739"/>
      <c r="N52" s="739"/>
      <c r="O52" s="739"/>
      <c r="P52" s="739"/>
      <c r="Q52" s="739"/>
      <c r="R52" s="739"/>
      <c r="S52" s="739"/>
      <c r="T52" s="739"/>
      <c r="U52" s="739"/>
      <c r="V52" s="349"/>
      <c r="W52" s="349"/>
      <c r="X52" s="585" t="s">
        <v>407</v>
      </c>
      <c r="Y52" s="585"/>
      <c r="Z52" s="585"/>
      <c r="AA52" s="585"/>
      <c r="AB52" s="586" t="str">
        <f>入力!$C$26&amp;"  "&amp;入力!$E$26</f>
        <v xml:space="preserve">  </v>
      </c>
      <c r="AC52" s="586"/>
      <c r="AD52" s="586"/>
      <c r="AE52" s="586"/>
      <c r="AF52" s="586"/>
      <c r="AG52" s="586"/>
      <c r="AH52" s="586"/>
      <c r="AI52" s="586"/>
      <c r="AJ52" s="586"/>
      <c r="AK52" s="586"/>
      <c r="AL52" s="5" t="s">
        <v>188</v>
      </c>
      <c r="AM52" s="5"/>
    </row>
    <row r="53" spans="1:40" ht="28.5" customHeight="1" x14ac:dyDescent="0.2">
      <c r="A53" s="725"/>
      <c r="C53" s="12"/>
      <c r="D53" s="350"/>
      <c r="E53" s="350"/>
      <c r="F53" s="350"/>
      <c r="G53" s="350"/>
      <c r="H53" s="350"/>
      <c r="I53" s="350"/>
      <c r="J53" s="3"/>
      <c r="K53" s="5"/>
      <c r="L53" s="5"/>
      <c r="M53" s="5"/>
      <c r="N53" s="5"/>
      <c r="O53" s="5"/>
      <c r="P53" s="5"/>
      <c r="Q53" s="5"/>
      <c r="R53" s="5"/>
      <c r="S53" s="5"/>
      <c r="T53" s="5"/>
      <c r="U53" s="5"/>
      <c r="V53" s="5"/>
      <c r="W53" s="5"/>
      <c r="X53" s="5"/>
      <c r="Z53" s="13"/>
      <c r="AA53" s="350"/>
      <c r="AB53" s="350"/>
      <c r="AC53" s="350"/>
      <c r="AD53" s="350"/>
      <c r="AE53" s="350"/>
      <c r="AF53" s="350"/>
      <c r="AG53" s="350"/>
      <c r="AH53" s="350"/>
      <c r="AI53" s="350"/>
      <c r="AJ53" s="350"/>
      <c r="AK53" s="350"/>
      <c r="AM53" s="5"/>
      <c r="AN53" s="5"/>
    </row>
    <row r="54" spans="1:40" ht="0.75" customHeight="1" x14ac:dyDescent="0.2">
      <c r="A54" s="725"/>
      <c r="C54" s="5"/>
      <c r="D54" s="5"/>
      <c r="E54" s="5"/>
      <c r="F54" s="5"/>
      <c r="G54" s="5"/>
      <c r="H54" s="5"/>
      <c r="I54" s="5"/>
      <c r="J54" s="5"/>
      <c r="K54" s="49"/>
      <c r="L54" s="5"/>
      <c r="M54" s="5"/>
      <c r="N54" s="693"/>
      <c r="O54" s="693"/>
      <c r="P54" s="693"/>
      <c r="Q54" s="49"/>
      <c r="R54" s="49"/>
      <c r="S54" s="49"/>
      <c r="T54" s="49"/>
      <c r="U54" s="693"/>
      <c r="V54" s="693"/>
      <c r="W54" s="693"/>
      <c r="X54" s="693"/>
      <c r="Y54" s="693"/>
      <c r="Z54" s="693"/>
      <c r="AB54" s="746"/>
      <c r="AC54" s="746"/>
      <c r="AD54" s="746"/>
      <c r="AE54" s="746"/>
      <c r="AF54" s="746"/>
      <c r="AG54" s="746"/>
      <c r="AH54" s="746"/>
      <c r="AI54" s="746"/>
      <c r="AJ54" s="746"/>
      <c r="AK54" s="746"/>
      <c r="AL54" s="746"/>
      <c r="AM54" s="693"/>
      <c r="AN54" s="693"/>
    </row>
    <row r="58" spans="1:40" ht="13.5" customHeight="1" x14ac:dyDescent="0.2"/>
    <row r="60" spans="1:40" x14ac:dyDescent="0.2">
      <c r="AB60" s="5"/>
      <c r="AC60" s="5"/>
      <c r="AD60" s="693"/>
      <c r="AE60" s="693"/>
      <c r="AF60" s="693"/>
      <c r="AG60" s="693"/>
      <c r="AH60" s="693"/>
      <c r="AI60" s="693"/>
      <c r="AJ60" s="693"/>
      <c r="AK60" s="693"/>
      <c r="AL60" s="693"/>
      <c r="AM60" s="693"/>
    </row>
  </sheetData>
  <sheetProtection selectLockedCells="1"/>
  <mergeCells count="195">
    <mergeCell ref="D29:I29"/>
    <mergeCell ref="J29:P29"/>
    <mergeCell ref="Q29:R29"/>
    <mergeCell ref="Z29:AB29"/>
    <mergeCell ref="AC29:AD29"/>
    <mergeCell ref="D34:I34"/>
    <mergeCell ref="J34:P34"/>
    <mergeCell ref="Q34:R34"/>
    <mergeCell ref="AB4:AE4"/>
    <mergeCell ref="D31:I31"/>
    <mergeCell ref="J31:P31"/>
    <mergeCell ref="Q31:R31"/>
    <mergeCell ref="Z31:AB31"/>
    <mergeCell ref="AC31:AD31"/>
    <mergeCell ref="Q32:R32"/>
    <mergeCell ref="Z32:AB32"/>
    <mergeCell ref="AC32:AD32"/>
    <mergeCell ref="N11:R12"/>
    <mergeCell ref="E23:G23"/>
    <mergeCell ref="H23:J23"/>
    <mergeCell ref="K23:M23"/>
    <mergeCell ref="S23:AD25"/>
    <mergeCell ref="E25:M25"/>
    <mergeCell ref="C7:D7"/>
    <mergeCell ref="AF4:AJ4"/>
    <mergeCell ref="AK4:AM4"/>
    <mergeCell ref="X5:AA5"/>
    <mergeCell ref="S22:AD22"/>
    <mergeCell ref="AB5:AE5"/>
    <mergeCell ref="AF5:AJ5"/>
    <mergeCell ref="AK5:AM5"/>
    <mergeCell ref="S10:Y10"/>
    <mergeCell ref="Z10:AD12"/>
    <mergeCell ref="S11:Y12"/>
    <mergeCell ref="S13:Y13"/>
    <mergeCell ref="AE13:AM13"/>
    <mergeCell ref="AJ14:AJ15"/>
    <mergeCell ref="AG14:AG15"/>
    <mergeCell ref="AH14:AH15"/>
    <mergeCell ref="AI14:AI15"/>
    <mergeCell ref="Z13:AD15"/>
    <mergeCell ref="S14:Y15"/>
    <mergeCell ref="AE14:AE15"/>
    <mergeCell ref="AF14:AF15"/>
    <mergeCell ref="S20:Y21"/>
    <mergeCell ref="B1:AN1"/>
    <mergeCell ref="A2:A54"/>
    <mergeCell ref="C2:D2"/>
    <mergeCell ref="E2:AM2"/>
    <mergeCell ref="C4:M5"/>
    <mergeCell ref="X4:AA4"/>
    <mergeCell ref="Q27:R27"/>
    <mergeCell ref="AE27:AM27"/>
    <mergeCell ref="D27:I27"/>
    <mergeCell ref="J27:P27"/>
    <mergeCell ref="D28:I28"/>
    <mergeCell ref="J28:P28"/>
    <mergeCell ref="Q28:R28"/>
    <mergeCell ref="Z28:AB28"/>
    <mergeCell ref="AC28:AD28"/>
    <mergeCell ref="D30:I30"/>
    <mergeCell ref="J30:P30"/>
    <mergeCell ref="Q30:R30"/>
    <mergeCell ref="Z30:AB30"/>
    <mergeCell ref="AC30:AD30"/>
    <mergeCell ref="Z27:AD27"/>
    <mergeCell ref="S27:Y27"/>
    <mergeCell ref="D32:I32"/>
    <mergeCell ref="J32:P32"/>
    <mergeCell ref="D36:I36"/>
    <mergeCell ref="J36:P36"/>
    <mergeCell ref="Q36:R36"/>
    <mergeCell ref="Z36:AB36"/>
    <mergeCell ref="AC36:AD36"/>
    <mergeCell ref="D33:I33"/>
    <mergeCell ref="J33:P33"/>
    <mergeCell ref="Q33:R33"/>
    <mergeCell ref="Z33:AB33"/>
    <mergeCell ref="AC33:AD33"/>
    <mergeCell ref="D35:I35"/>
    <mergeCell ref="J35:P35"/>
    <mergeCell ref="Q35:R35"/>
    <mergeCell ref="Z35:AB35"/>
    <mergeCell ref="AC35:AD35"/>
    <mergeCell ref="Z34:AB34"/>
    <mergeCell ref="AC34:AD34"/>
    <mergeCell ref="D37:I37"/>
    <mergeCell ref="J37:P37"/>
    <mergeCell ref="Q37:R37"/>
    <mergeCell ref="Z37:AB37"/>
    <mergeCell ref="AC37:AD37"/>
    <mergeCell ref="D38:I38"/>
    <mergeCell ref="J38:P38"/>
    <mergeCell ref="Q38:R38"/>
    <mergeCell ref="Z38:AB38"/>
    <mergeCell ref="AC38:AD38"/>
    <mergeCell ref="Z41:AB41"/>
    <mergeCell ref="AC41:AD41"/>
    <mergeCell ref="C50:G50"/>
    <mergeCell ref="H50:I50"/>
    <mergeCell ref="D40:I40"/>
    <mergeCell ref="J40:P40"/>
    <mergeCell ref="Q40:R40"/>
    <mergeCell ref="Z40:AB40"/>
    <mergeCell ref="AC40:AD40"/>
    <mergeCell ref="Y50:AI50"/>
    <mergeCell ref="D42:I42"/>
    <mergeCell ref="J42:P42"/>
    <mergeCell ref="Q42:R42"/>
    <mergeCell ref="Z42:AB42"/>
    <mergeCell ref="D48:AM48"/>
    <mergeCell ref="N43:AC43"/>
    <mergeCell ref="AJ50:AK50"/>
    <mergeCell ref="D52:U52"/>
    <mergeCell ref="AM54:AN54"/>
    <mergeCell ref="AD60:AE60"/>
    <mergeCell ref="AF60:AG60"/>
    <mergeCell ref="AH60:AI60"/>
    <mergeCell ref="AJ60:AK60"/>
    <mergeCell ref="AL60:AM60"/>
    <mergeCell ref="AK54:AL54"/>
    <mergeCell ref="AK14:AK15"/>
    <mergeCell ref="AL14:AL15"/>
    <mergeCell ref="AM14:AM15"/>
    <mergeCell ref="AE16:AM16"/>
    <mergeCell ref="AE17:AE18"/>
    <mergeCell ref="AF17:AF18"/>
    <mergeCell ref="AG17:AG18"/>
    <mergeCell ref="AH17:AH18"/>
    <mergeCell ref="AI17:AI18"/>
    <mergeCell ref="AJ17:AJ18"/>
    <mergeCell ref="AK17:AK18"/>
    <mergeCell ref="AL17:AL18"/>
    <mergeCell ref="AM17:AM18"/>
    <mergeCell ref="D49:AM49"/>
    <mergeCell ref="D39:I39"/>
    <mergeCell ref="J39:P39"/>
    <mergeCell ref="E7:R7"/>
    <mergeCell ref="C8:D9"/>
    <mergeCell ref="E8:R9"/>
    <mergeCell ref="C10:C15"/>
    <mergeCell ref="N10:R10"/>
    <mergeCell ref="E11:J11"/>
    <mergeCell ref="D12:M13"/>
    <mergeCell ref="N13:R13"/>
    <mergeCell ref="E14:G14"/>
    <mergeCell ref="E15:G15"/>
    <mergeCell ref="H15:J15"/>
    <mergeCell ref="K15:M15"/>
    <mergeCell ref="H14:J14"/>
    <mergeCell ref="W54:X54"/>
    <mergeCell ref="K14:M14"/>
    <mergeCell ref="N14:R15"/>
    <mergeCell ref="N54:P54"/>
    <mergeCell ref="U54:V54"/>
    <mergeCell ref="AC42:AD42"/>
    <mergeCell ref="C43:M43"/>
    <mergeCell ref="C45:AN45"/>
    <mergeCell ref="C46:AM46"/>
    <mergeCell ref="C47:AM47"/>
    <mergeCell ref="Y54:Z54"/>
    <mergeCell ref="AB54:AD54"/>
    <mergeCell ref="AE54:AF54"/>
    <mergeCell ref="AG54:AH54"/>
    <mergeCell ref="AI54:AJ54"/>
    <mergeCell ref="X52:AA52"/>
    <mergeCell ref="AB52:AK52"/>
    <mergeCell ref="AL50:AM50"/>
    <mergeCell ref="Q39:R39"/>
    <mergeCell ref="Z39:AB39"/>
    <mergeCell ref="AC39:AD39"/>
    <mergeCell ref="D41:I41"/>
    <mergeCell ref="J41:P41"/>
    <mergeCell ref="Q41:R41"/>
    <mergeCell ref="C16:C25"/>
    <mergeCell ref="D16:D17"/>
    <mergeCell ref="E16:M17"/>
    <mergeCell ref="N16:R16"/>
    <mergeCell ref="S16:Y16"/>
    <mergeCell ref="Z16:AD18"/>
    <mergeCell ref="E22:G22"/>
    <mergeCell ref="H22:J22"/>
    <mergeCell ref="K22:M22"/>
    <mergeCell ref="N22:R25"/>
    <mergeCell ref="N17:R18"/>
    <mergeCell ref="S17:Y18"/>
    <mergeCell ref="E19:J19"/>
    <mergeCell ref="N19:R19"/>
    <mergeCell ref="S19:Y19"/>
    <mergeCell ref="Z19:AD21"/>
    <mergeCell ref="D20:M21"/>
    <mergeCell ref="N20:R21"/>
    <mergeCell ref="E24:G24"/>
    <mergeCell ref="H24:J24"/>
    <mergeCell ref="K24:M24"/>
  </mergeCells>
  <phoneticPr fontId="1"/>
  <printOptions horizontalCentered="1"/>
  <pageMargins left="0.70866141732283472" right="0.70866141732283472" top="0.74803149606299213" bottom="0.74803149606299213" header="0.31496062992125984" footer="0.39370078740157483"/>
  <pageSetup paperSize="9" scale="85" firstPageNumber="64" orientation="portrait" useFirstPageNumber="1" r:id="rId1"/>
  <rowBreaks count="1" manualBreakCount="1">
    <brk id="57" min="1" max="3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5"/>
  <sheetViews>
    <sheetView view="pageBreakPreview" topLeftCell="B1" zoomScaleNormal="100" zoomScaleSheetLayoutView="100" workbookViewId="0">
      <selection activeCell="C11" sqref="C11:I11"/>
    </sheetView>
  </sheetViews>
  <sheetFormatPr defaultColWidth="8.88671875" defaultRowHeight="13.2" x14ac:dyDescent="0.2"/>
  <cols>
    <col min="1" max="2" width="0.44140625" customWidth="1"/>
    <col min="3" max="3" width="4.44140625" customWidth="1"/>
    <col min="4" max="4" width="12.109375" customWidth="1"/>
    <col min="5" max="5" width="12.88671875" customWidth="1"/>
    <col min="6" max="6" width="3" customWidth="1"/>
    <col min="7" max="7" width="21.6640625" customWidth="1"/>
    <col min="8" max="8" width="19" customWidth="1"/>
    <col min="9" max="9" width="17.6640625" customWidth="1"/>
    <col min="10" max="10" width="0.6640625" customWidth="1"/>
  </cols>
  <sheetData>
    <row r="1" spans="1:10" x14ac:dyDescent="0.2">
      <c r="A1" s="272"/>
      <c r="B1" s="272"/>
      <c r="C1" s="272"/>
      <c r="D1" s="272"/>
      <c r="E1" s="272"/>
      <c r="F1" s="272"/>
      <c r="G1" s="272"/>
      <c r="H1" s="272"/>
      <c r="I1" s="273" t="str">
        <f>参加申込要項!I1</f>
        <v>令和７年６月</v>
      </c>
      <c r="J1" s="272"/>
    </row>
    <row r="2" spans="1:10" x14ac:dyDescent="0.2">
      <c r="A2" s="272"/>
      <c r="B2" s="272"/>
      <c r="C2" s="574" t="s">
        <v>208</v>
      </c>
      <c r="D2" s="574"/>
      <c r="E2" s="574"/>
      <c r="F2" s="574"/>
      <c r="G2" s="272"/>
      <c r="H2" s="272"/>
      <c r="I2" s="272"/>
      <c r="J2" s="272"/>
    </row>
    <row r="3" spans="1:10" x14ac:dyDescent="0.2">
      <c r="A3" s="272"/>
      <c r="B3" s="272"/>
      <c r="C3" s="574" t="s">
        <v>232</v>
      </c>
      <c r="D3" s="574"/>
      <c r="E3" s="574"/>
      <c r="F3" s="574"/>
      <c r="G3" s="272"/>
      <c r="H3" s="272"/>
      <c r="I3" s="272"/>
      <c r="J3" s="272"/>
    </row>
    <row r="4" spans="1:10" x14ac:dyDescent="0.2">
      <c r="A4" s="272"/>
      <c r="B4" s="272"/>
      <c r="C4" s="272"/>
      <c r="D4" s="271"/>
      <c r="E4" s="271"/>
      <c r="F4" s="271"/>
      <c r="G4" s="272"/>
      <c r="H4" s="574" t="str">
        <f>参加申込要項!H5</f>
        <v>令和７年度全国中学校体育大会</v>
      </c>
      <c r="I4" s="574"/>
      <c r="J4" s="272"/>
    </row>
    <row r="5" spans="1:10" ht="13.5" customHeight="1" x14ac:dyDescent="0.2">
      <c r="A5" s="272"/>
      <c r="B5" s="272"/>
      <c r="C5" s="272"/>
      <c r="D5" s="272"/>
      <c r="E5" s="272"/>
      <c r="F5" s="272"/>
      <c r="G5" s="272"/>
      <c r="H5" s="574" t="str">
        <f>参加申込要項!H6</f>
        <v>第５５回全国中学校バスケットボール大会</v>
      </c>
      <c r="I5" s="574"/>
      <c r="J5" s="272"/>
    </row>
    <row r="6" spans="1:10" ht="13.5" customHeight="1" x14ac:dyDescent="0.2">
      <c r="A6" s="272"/>
      <c r="B6" s="272"/>
      <c r="C6" s="272"/>
      <c r="D6" s="272"/>
      <c r="E6" s="272"/>
      <c r="F6" s="272"/>
      <c r="G6" s="272"/>
      <c r="H6" s="575" t="str">
        <f>参加申込要項!H7</f>
        <v>鹿児島県実行委員会　会 長　𠮷 岡　一 徳　</v>
      </c>
      <c r="I6" s="575"/>
      <c r="J6" s="272"/>
    </row>
    <row r="7" spans="1:10" ht="22.35" customHeight="1" x14ac:dyDescent="0.2">
      <c r="A7" s="272"/>
      <c r="B7" s="272"/>
      <c r="C7" s="271"/>
      <c r="D7" s="271"/>
      <c r="E7" s="271"/>
      <c r="F7" s="271"/>
      <c r="G7" s="272"/>
      <c r="H7" s="272"/>
      <c r="I7" s="272"/>
      <c r="J7" s="272"/>
    </row>
    <row r="8" spans="1:10" x14ac:dyDescent="0.2">
      <c r="A8" s="272"/>
      <c r="B8" s="272"/>
      <c r="C8" s="415" t="str">
        <f>参加申込要項!B10</f>
        <v>令和７年度全国中学校体育大会 第５５回全国中学校バスケットボール大会</v>
      </c>
      <c r="D8" s="415"/>
      <c r="E8" s="415"/>
      <c r="F8" s="415"/>
      <c r="G8" s="415"/>
      <c r="H8" s="415"/>
      <c r="I8" s="415"/>
      <c r="J8" s="272"/>
    </row>
    <row r="9" spans="1:10" ht="16.2" x14ac:dyDescent="0.2">
      <c r="A9" s="272"/>
      <c r="B9" s="272"/>
      <c r="C9" s="573" t="s">
        <v>486</v>
      </c>
      <c r="D9" s="573"/>
      <c r="E9" s="573"/>
      <c r="F9" s="573"/>
      <c r="G9" s="573"/>
      <c r="H9" s="573"/>
      <c r="I9" s="573"/>
      <c r="J9" s="272"/>
    </row>
    <row r="10" spans="1:10" ht="36" customHeight="1" x14ac:dyDescent="0.2">
      <c r="A10" s="272"/>
      <c r="B10" s="272"/>
      <c r="C10" s="271"/>
      <c r="D10" s="271"/>
      <c r="E10" s="271"/>
      <c r="F10" s="271"/>
      <c r="G10" s="272"/>
      <c r="H10" s="272"/>
      <c r="I10" s="272"/>
      <c r="J10" s="272"/>
    </row>
    <row r="11" spans="1:10" ht="30" customHeight="1" x14ac:dyDescent="0.2">
      <c r="A11" s="272"/>
      <c r="B11" s="272"/>
      <c r="C11" s="416" t="s">
        <v>507</v>
      </c>
      <c r="D11" s="416"/>
      <c r="E11" s="416"/>
      <c r="F11" s="416"/>
      <c r="G11" s="416"/>
      <c r="H11" s="416"/>
      <c r="I11" s="416"/>
      <c r="J11" s="272"/>
    </row>
    <row r="12" spans="1:10" ht="36" customHeight="1" x14ac:dyDescent="0.2">
      <c r="A12" s="272"/>
      <c r="B12" s="272"/>
      <c r="C12" s="275"/>
      <c r="D12" s="275"/>
      <c r="E12" s="275"/>
      <c r="F12" s="275"/>
      <c r="G12" s="272"/>
      <c r="H12" s="272"/>
      <c r="I12" s="272"/>
      <c r="J12" s="272"/>
    </row>
    <row r="13" spans="1:10" ht="30" customHeight="1" x14ac:dyDescent="0.2">
      <c r="A13" s="272"/>
      <c r="B13" s="272"/>
      <c r="C13" s="279">
        <v>1</v>
      </c>
      <c r="D13" s="751" t="s">
        <v>508</v>
      </c>
      <c r="E13" s="751"/>
      <c r="F13" s="751"/>
      <c r="G13" s="752"/>
      <c r="H13" s="752"/>
      <c r="I13" s="752"/>
      <c r="J13" s="272"/>
    </row>
    <row r="14" spans="1:10" ht="15.75" customHeight="1" x14ac:dyDescent="0.2">
      <c r="A14" s="272"/>
      <c r="B14" s="272"/>
      <c r="C14" s="279"/>
      <c r="D14" s="418" t="s">
        <v>509</v>
      </c>
      <c r="E14" s="418"/>
      <c r="F14" s="418"/>
      <c r="G14" s="418"/>
      <c r="H14" s="418"/>
      <c r="I14" s="418"/>
      <c r="J14" s="272"/>
    </row>
    <row r="15" spans="1:10" ht="15.75" customHeight="1" x14ac:dyDescent="0.2">
      <c r="A15" s="272"/>
      <c r="B15" s="272"/>
      <c r="C15" s="279"/>
      <c r="D15" s="753" t="s">
        <v>487</v>
      </c>
      <c r="E15" s="753"/>
      <c r="F15" s="753"/>
      <c r="G15" s="753"/>
      <c r="H15" s="753"/>
      <c r="I15" s="753"/>
      <c r="J15" s="272"/>
    </row>
    <row r="16" spans="1:10" ht="15.75" customHeight="1" x14ac:dyDescent="0.2">
      <c r="A16" s="272"/>
      <c r="B16" s="272"/>
      <c r="C16" s="279"/>
      <c r="D16" s="285"/>
      <c r="E16" s="285"/>
      <c r="F16" s="285"/>
      <c r="G16" s="285"/>
      <c r="H16" s="285"/>
      <c r="I16" s="285"/>
      <c r="J16" s="272"/>
    </row>
    <row r="17" spans="1:10" ht="30" customHeight="1" x14ac:dyDescent="0.2">
      <c r="A17" s="278"/>
      <c r="B17" s="278"/>
      <c r="C17" s="279">
        <v>2</v>
      </c>
      <c r="D17" s="751" t="s">
        <v>488</v>
      </c>
      <c r="E17" s="751"/>
      <c r="F17" s="751"/>
      <c r="G17" s="752"/>
      <c r="H17" s="752"/>
      <c r="I17" s="752"/>
      <c r="J17" s="272"/>
    </row>
    <row r="18" spans="1:10" ht="15.75" customHeight="1" x14ac:dyDescent="0.2">
      <c r="A18" s="278"/>
      <c r="B18" s="278"/>
      <c r="C18" s="279"/>
      <c r="D18" s="285"/>
      <c r="E18" s="285"/>
      <c r="F18" s="285"/>
      <c r="G18" s="280"/>
      <c r="H18" s="280"/>
      <c r="I18" s="280"/>
      <c r="J18" s="272"/>
    </row>
    <row r="19" spans="1:10" ht="22.5" customHeight="1" x14ac:dyDescent="0.2">
      <c r="A19" s="272"/>
      <c r="B19" s="272"/>
      <c r="C19" s="279">
        <v>3</v>
      </c>
      <c r="D19" s="753" t="s">
        <v>456</v>
      </c>
      <c r="E19" s="753"/>
      <c r="F19" s="753"/>
      <c r="G19" s="754"/>
      <c r="H19" s="754"/>
      <c r="I19" s="754"/>
      <c r="J19" s="272"/>
    </row>
    <row r="20" spans="1:10" ht="22.5" customHeight="1" x14ac:dyDescent="0.2">
      <c r="A20" s="272"/>
      <c r="B20" s="272"/>
      <c r="C20" s="272"/>
      <c r="D20" s="272" t="s">
        <v>319</v>
      </c>
      <c r="E20" s="272"/>
      <c r="F20" s="272"/>
      <c r="G20" s="272"/>
      <c r="H20" s="272"/>
      <c r="I20" s="272"/>
      <c r="J20" s="272"/>
    </row>
    <row r="21" spans="1:10" ht="60" customHeight="1" x14ac:dyDescent="0.2">
      <c r="A21" s="272"/>
      <c r="B21" s="272"/>
      <c r="C21" s="272"/>
      <c r="D21" s="748" t="s">
        <v>400</v>
      </c>
      <c r="E21" s="749"/>
      <c r="F21" s="749"/>
      <c r="G21" s="750"/>
      <c r="H21" s="755" t="s">
        <v>401</v>
      </c>
      <c r="I21" s="756"/>
      <c r="J21" s="272"/>
    </row>
    <row r="22" spans="1:10" ht="22.5" customHeight="1" x14ac:dyDescent="0.2">
      <c r="A22" s="272"/>
      <c r="B22" s="272"/>
      <c r="C22" s="272"/>
      <c r="D22" s="272" t="s">
        <v>320</v>
      </c>
      <c r="E22" s="272"/>
      <c r="F22" s="272"/>
      <c r="G22" s="272"/>
      <c r="H22" s="272"/>
      <c r="I22" s="272"/>
      <c r="J22" s="272"/>
    </row>
    <row r="23" spans="1:10" ht="22.5" customHeight="1" x14ac:dyDescent="0.2">
      <c r="A23" s="272"/>
      <c r="B23" s="272"/>
      <c r="C23" s="272"/>
      <c r="D23" s="301" t="s">
        <v>318</v>
      </c>
      <c r="E23" s="272"/>
      <c r="F23" s="272"/>
      <c r="G23" s="272"/>
      <c r="H23" s="272"/>
      <c r="I23" s="272"/>
      <c r="J23" s="272"/>
    </row>
    <row r="24" spans="1:10" ht="22.5" customHeight="1" x14ac:dyDescent="0.2">
      <c r="A24" s="272"/>
      <c r="B24" s="272"/>
      <c r="C24" s="272"/>
      <c r="D24" s="272"/>
      <c r="E24" s="272"/>
      <c r="F24" s="272"/>
      <c r="G24" s="272"/>
      <c r="H24" s="272"/>
      <c r="I24" s="272"/>
      <c r="J24" s="272"/>
    </row>
    <row r="25" spans="1:10" ht="30" customHeight="1" x14ac:dyDescent="0.2">
      <c r="A25" s="272"/>
      <c r="B25" s="272"/>
      <c r="C25" s="272"/>
      <c r="D25" s="747" t="s">
        <v>489</v>
      </c>
      <c r="E25" s="747"/>
      <c r="F25" s="747"/>
      <c r="G25" s="747"/>
      <c r="H25" s="747"/>
      <c r="I25" s="747"/>
      <c r="J25" s="272"/>
    </row>
    <row r="26" spans="1:10" ht="22.5" customHeight="1" x14ac:dyDescent="0.2">
      <c r="A26" s="272"/>
      <c r="B26" s="272"/>
      <c r="C26" s="272"/>
      <c r="D26" s="351"/>
      <c r="E26" s="351"/>
      <c r="F26" s="351"/>
      <c r="G26" s="351"/>
      <c r="H26" s="351"/>
      <c r="I26" s="351"/>
      <c r="J26" s="272"/>
    </row>
    <row r="27" spans="1:10" ht="22.5" customHeight="1" x14ac:dyDescent="0.2">
      <c r="A27" s="272"/>
      <c r="B27" s="272"/>
      <c r="C27" s="272"/>
      <c r="D27" s="272" t="s">
        <v>490</v>
      </c>
      <c r="E27" s="272"/>
      <c r="F27" s="272"/>
      <c r="G27" s="272"/>
      <c r="H27" s="272"/>
      <c r="I27" s="272"/>
      <c r="J27" s="272"/>
    </row>
    <row r="28" spans="1:10" ht="22.5" customHeight="1" x14ac:dyDescent="0.2">
      <c r="A28" s="272"/>
      <c r="B28" s="272"/>
      <c r="C28" s="272"/>
      <c r="D28" s="272"/>
      <c r="E28" s="272"/>
      <c r="F28" s="272"/>
      <c r="G28" s="272"/>
      <c r="H28" s="272"/>
      <c r="I28" s="272"/>
      <c r="J28" s="272"/>
    </row>
    <row r="29" spans="1:10" ht="7.5" customHeight="1" x14ac:dyDescent="0.2">
      <c r="A29" s="272"/>
      <c r="B29" s="272"/>
      <c r="C29" s="579"/>
      <c r="D29" s="580"/>
      <c r="E29" s="580"/>
      <c r="F29" s="580"/>
      <c r="G29" s="580"/>
      <c r="H29" s="580"/>
      <c r="I29" s="581"/>
      <c r="J29" s="272"/>
    </row>
    <row r="30" spans="1:10" ht="16.5" customHeight="1" x14ac:dyDescent="0.2">
      <c r="A30" s="287"/>
      <c r="B30" s="287"/>
      <c r="C30" s="582" t="str">
        <f>参加申込要項!B48</f>
        <v>〒８９０－００２４　鹿児島市明和２丁目２番１号　鹿児島市立明和中学校 内</v>
      </c>
      <c r="D30" s="583"/>
      <c r="E30" s="583"/>
      <c r="F30" s="583"/>
      <c r="G30" s="583"/>
      <c r="H30" s="583"/>
      <c r="I30" s="584"/>
      <c r="J30" s="103"/>
    </row>
    <row r="31" spans="1:10" ht="16.5" customHeight="1" x14ac:dyDescent="0.2">
      <c r="A31" s="272"/>
      <c r="B31" s="272"/>
      <c r="C31" s="582" t="str">
        <f>参加申込要項!B49</f>
        <v>第５５回全国中学校バスケットボール大会　　鹿児島県実行委員会</v>
      </c>
      <c r="D31" s="583"/>
      <c r="E31" s="583"/>
      <c r="F31" s="583"/>
      <c r="G31" s="583"/>
      <c r="H31" s="583"/>
      <c r="I31" s="584"/>
      <c r="J31" s="103"/>
    </row>
    <row r="32" spans="1:10" ht="16.5" customHeight="1" x14ac:dyDescent="0.2">
      <c r="A32" s="272"/>
      <c r="B32" s="272"/>
      <c r="C32" s="582" t="str">
        <f>参加申込要項!B50</f>
        <v>　バスケットボール競技実行委員長　　加世田　学</v>
      </c>
      <c r="D32" s="583"/>
      <c r="E32" s="583"/>
      <c r="F32" s="583"/>
      <c r="G32" s="583"/>
      <c r="H32" s="583"/>
      <c r="I32" s="584"/>
      <c r="J32" s="103"/>
    </row>
    <row r="33" spans="1:10" ht="16.5" customHeight="1" x14ac:dyDescent="0.2">
      <c r="A33" s="272"/>
      <c r="B33" s="272"/>
      <c r="C33" s="757" t="str">
        <f>参加申込要項!B51</f>
        <v>　　　　　　　　　　　　　携 帯 T E L    ： 070-8949-5714　　FAX ： 099-282-0166</v>
      </c>
      <c r="D33" s="758"/>
      <c r="E33" s="758"/>
      <c r="F33" s="758"/>
      <c r="G33" s="758"/>
      <c r="H33" s="758"/>
      <c r="I33" s="759"/>
      <c r="J33" s="103"/>
    </row>
    <row r="34" spans="1:10" ht="16.5" customHeight="1" x14ac:dyDescent="0.2">
      <c r="A34" s="278"/>
      <c r="B34" s="278"/>
      <c r="C34" s="757" t="str">
        <f>参加申込要項!B52</f>
        <v>　　　　　　　　　 　　　 E-mailアドレス ： zenchu2025kago.basket@gmail.com</v>
      </c>
      <c r="D34" s="758"/>
      <c r="E34" s="758"/>
      <c r="F34" s="758"/>
      <c r="G34" s="758"/>
      <c r="H34" s="758"/>
      <c r="I34" s="759"/>
      <c r="J34" s="103"/>
    </row>
    <row r="35" spans="1:10" ht="7.5" customHeight="1" x14ac:dyDescent="0.2">
      <c r="A35" s="272"/>
      <c r="B35" s="272"/>
      <c r="C35" s="558"/>
      <c r="D35" s="559"/>
      <c r="E35" s="559"/>
      <c r="F35" s="559"/>
      <c r="G35" s="559"/>
      <c r="H35" s="559"/>
      <c r="I35" s="560"/>
      <c r="J35" s="272"/>
    </row>
  </sheetData>
  <mergeCells count="23">
    <mergeCell ref="C2:F2"/>
    <mergeCell ref="C3:F3"/>
    <mergeCell ref="H4:I4"/>
    <mergeCell ref="H5:I5"/>
    <mergeCell ref="H6:I6"/>
    <mergeCell ref="C35:I35"/>
    <mergeCell ref="C29:I29"/>
    <mergeCell ref="C30:I30"/>
    <mergeCell ref="C31:I31"/>
    <mergeCell ref="C32:I32"/>
    <mergeCell ref="C33:I33"/>
    <mergeCell ref="C34:I34"/>
    <mergeCell ref="D25:I25"/>
    <mergeCell ref="D21:G21"/>
    <mergeCell ref="C8:I8"/>
    <mergeCell ref="C9:I9"/>
    <mergeCell ref="C11:I11"/>
    <mergeCell ref="D13:I13"/>
    <mergeCell ref="D17:I17"/>
    <mergeCell ref="D19:I19"/>
    <mergeCell ref="D15:I15"/>
    <mergeCell ref="H21:I21"/>
    <mergeCell ref="D14:I14"/>
  </mergeCells>
  <phoneticPr fontId="1"/>
  <printOptions horizontalCentered="1"/>
  <pageMargins left="0.70866141732283472" right="0.70866141732283472" top="0.74803149606299213" bottom="0.74803149606299213" header="0.31496062992125984" footer="0.39370078740157483"/>
  <pageSetup paperSize="9" scale="96" firstPageNumber="64" orientation="portrait"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E801F-C847-43BF-8D7F-5C830071C45F}">
  <sheetPr>
    <pageSetUpPr fitToPage="1"/>
  </sheetPr>
  <dimension ref="B1:T27"/>
  <sheetViews>
    <sheetView showGridLines="0" view="pageBreakPreview" zoomScaleNormal="100" zoomScaleSheetLayoutView="100" workbookViewId="0">
      <selection activeCell="M26" sqref="M26:R26"/>
    </sheetView>
  </sheetViews>
  <sheetFormatPr defaultColWidth="9" defaultRowHeight="13.2" x14ac:dyDescent="0.2"/>
  <cols>
    <col min="1" max="1" width="2.44140625" style="103" customWidth="1"/>
    <col min="2" max="2" width="0.88671875" style="103" customWidth="1"/>
    <col min="3" max="3" width="1.109375" style="103" customWidth="1"/>
    <col min="4" max="4" width="6.109375" style="103" customWidth="1"/>
    <col min="5" max="5" width="13.6640625" style="103" customWidth="1"/>
    <col min="6" max="6" width="2.44140625" style="103" customWidth="1"/>
    <col min="7" max="7" width="11.44140625" style="103" customWidth="1"/>
    <col min="8" max="9" width="4" style="103" customWidth="1"/>
    <col min="10" max="10" width="1.88671875" style="103" customWidth="1"/>
    <col min="11" max="11" width="9.6640625" style="103" customWidth="1"/>
    <col min="12" max="12" width="2.44140625" style="103" customWidth="1"/>
    <col min="13" max="13" width="3.44140625" style="103" customWidth="1"/>
    <col min="14" max="14" width="2.109375" style="103" customWidth="1"/>
    <col min="15" max="15" width="9.6640625" style="103" customWidth="1"/>
    <col min="16" max="16" width="1.44140625" style="103" customWidth="1"/>
    <col min="17" max="17" width="7.6640625" style="103" customWidth="1"/>
    <col min="18" max="19" width="3.6640625" style="103" customWidth="1"/>
    <col min="20" max="20" width="0.88671875" style="103" customWidth="1"/>
    <col min="21" max="21" width="2.44140625" style="103" customWidth="1"/>
    <col min="22" max="16384" width="9" style="103"/>
  </cols>
  <sheetData>
    <row r="1" spans="2:20" ht="55.35" customHeight="1" x14ac:dyDescent="0.2">
      <c r="B1" s="764" t="s">
        <v>473</v>
      </c>
      <c r="C1" s="765"/>
      <c r="D1" s="765"/>
      <c r="E1" s="765"/>
      <c r="F1" s="765"/>
      <c r="G1" s="765"/>
      <c r="H1" s="765"/>
      <c r="I1" s="765"/>
      <c r="J1" s="765"/>
      <c r="K1" s="765"/>
      <c r="L1" s="765"/>
      <c r="M1" s="765"/>
      <c r="N1" s="765"/>
      <c r="O1" s="765"/>
      <c r="P1" s="765"/>
      <c r="Q1" s="765"/>
      <c r="R1" s="765"/>
      <c r="S1" s="765"/>
      <c r="T1" s="765"/>
    </row>
    <row r="2" spans="2:20" x14ac:dyDescent="0.2">
      <c r="C2" s="103" t="s">
        <v>75</v>
      </c>
    </row>
    <row r="3" spans="2:20" ht="45" customHeight="1" x14ac:dyDescent="0.2">
      <c r="C3" s="111"/>
      <c r="D3" s="112"/>
      <c r="E3" s="112"/>
      <c r="F3" s="112"/>
      <c r="G3" s="112"/>
      <c r="H3" s="112"/>
      <c r="I3" s="112"/>
      <c r="J3" s="112"/>
      <c r="K3" s="112"/>
      <c r="L3" s="112"/>
      <c r="M3" s="112"/>
      <c r="N3" s="112"/>
      <c r="O3" s="766" t="s">
        <v>451</v>
      </c>
      <c r="P3" s="766"/>
      <c r="Q3" s="766"/>
      <c r="R3" s="132"/>
      <c r="S3" s="133" t="s">
        <v>22</v>
      </c>
    </row>
    <row r="4" spans="2:20" ht="15" customHeight="1" x14ac:dyDescent="0.2">
      <c r="B4" s="114"/>
      <c r="D4" s="767" t="s">
        <v>457</v>
      </c>
      <c r="E4" s="767"/>
      <c r="F4" s="767"/>
      <c r="G4" s="767"/>
      <c r="H4" s="767"/>
      <c r="I4" s="767"/>
      <c r="S4" s="114"/>
    </row>
    <row r="5" spans="2:20" ht="15" customHeight="1" x14ac:dyDescent="0.2">
      <c r="B5" s="114"/>
      <c r="D5" s="767" t="s">
        <v>458</v>
      </c>
      <c r="E5" s="767"/>
      <c r="F5" s="767"/>
      <c r="G5" s="767"/>
      <c r="H5" s="767"/>
      <c r="I5" s="767"/>
      <c r="S5" s="114"/>
    </row>
    <row r="6" spans="2:20" ht="15" customHeight="1" x14ac:dyDescent="0.2">
      <c r="B6" s="114"/>
      <c r="D6" s="768" t="s">
        <v>491</v>
      </c>
      <c r="E6" s="768"/>
      <c r="F6" s="768"/>
      <c r="G6" s="768"/>
      <c r="H6" s="768"/>
      <c r="I6" s="129" t="s">
        <v>85</v>
      </c>
      <c r="Q6" s="261"/>
      <c r="R6" s="262"/>
      <c r="S6" s="114"/>
    </row>
    <row r="7" spans="2:20" ht="34.5" customHeight="1" x14ac:dyDescent="0.2">
      <c r="C7" s="113"/>
      <c r="G7" s="760" t="str">
        <f>IF(入力!E9=""," ",入力!C5)</f>
        <v xml:space="preserve"> </v>
      </c>
      <c r="H7" s="760"/>
      <c r="I7" s="385"/>
      <c r="J7" s="760" t="str">
        <f>IF(入力!E9=""," ",入力!C9&amp;入力!E9)</f>
        <v xml:space="preserve"> </v>
      </c>
      <c r="K7" s="760"/>
      <c r="L7" s="760"/>
      <c r="M7" s="760"/>
      <c r="N7" s="760"/>
      <c r="O7" s="760"/>
      <c r="Q7" s="762" t="s">
        <v>91</v>
      </c>
      <c r="R7" s="763"/>
      <c r="S7" s="114"/>
    </row>
    <row r="8" spans="2:20" ht="7.5" customHeight="1" x14ac:dyDescent="0.2">
      <c r="C8" s="113"/>
      <c r="G8" s="761"/>
      <c r="H8" s="761"/>
      <c r="I8" s="385"/>
      <c r="J8" s="760"/>
      <c r="K8" s="760"/>
      <c r="L8" s="760"/>
      <c r="M8" s="760"/>
      <c r="N8" s="760"/>
      <c r="O8" s="760"/>
      <c r="P8" s="128"/>
      <c r="Q8" s="762"/>
      <c r="R8" s="763"/>
      <c r="S8" s="114"/>
    </row>
    <row r="9" spans="2:20" ht="30" customHeight="1" x14ac:dyDescent="0.2">
      <c r="C9" s="113"/>
      <c r="K9" s="398" t="s">
        <v>513</v>
      </c>
      <c r="L9" s="791" t="str">
        <f>入力!$C$26&amp;"  "&amp;入力!$E$26</f>
        <v xml:space="preserve">  </v>
      </c>
      <c r="M9" s="791"/>
      <c r="N9" s="791"/>
      <c r="O9" s="791"/>
      <c r="P9" s="129"/>
      <c r="Q9" s="263"/>
      <c r="R9" s="264"/>
      <c r="S9" s="114"/>
    </row>
    <row r="10" spans="2:20" ht="30" customHeight="1" x14ac:dyDescent="0.2">
      <c r="C10" s="113"/>
      <c r="K10" s="134"/>
      <c r="L10" s="134"/>
      <c r="M10" s="775"/>
      <c r="N10" s="775"/>
      <c r="O10" s="775"/>
      <c r="P10" s="130"/>
      <c r="S10" s="114"/>
    </row>
    <row r="11" spans="2:20" ht="8.25" customHeight="1" x14ac:dyDescent="0.2">
      <c r="C11" s="113"/>
      <c r="K11" s="128"/>
      <c r="L11" s="128"/>
      <c r="M11" s="386"/>
      <c r="N11" s="386"/>
      <c r="O11" s="386"/>
      <c r="P11" s="130"/>
      <c r="S11" s="114"/>
    </row>
    <row r="12" spans="2:20" ht="45" customHeight="1" x14ac:dyDescent="0.2">
      <c r="C12" s="113"/>
      <c r="G12" s="127" t="s">
        <v>342</v>
      </c>
      <c r="H12" s="761" t="str">
        <f>入力!C5&amp;入力!E11&amp;入力!F11</f>
        <v/>
      </c>
      <c r="I12" s="761"/>
      <c r="J12" s="761"/>
      <c r="K12" s="761"/>
      <c r="L12" s="761"/>
      <c r="M12" s="761"/>
      <c r="N12" s="761"/>
      <c r="O12" s="761"/>
      <c r="P12" s="761"/>
      <c r="Q12" s="761"/>
      <c r="S12" s="114"/>
    </row>
    <row r="13" spans="2:20" ht="30" customHeight="1" x14ac:dyDescent="0.2">
      <c r="C13" s="113"/>
      <c r="H13" s="776" t="s">
        <v>82</v>
      </c>
      <c r="I13" s="776"/>
      <c r="J13" s="131"/>
      <c r="K13" s="387">
        <f>入力!C13</f>
        <v>0</v>
      </c>
      <c r="L13" s="792" t="str">
        <f>IF(入力!E13="","　","("&amp;入力!E13&amp;")")</f>
        <v>　</v>
      </c>
      <c r="M13" s="792"/>
      <c r="N13" s="792"/>
      <c r="O13" s="793">
        <f>入力!F13</f>
        <v>0</v>
      </c>
      <c r="P13" s="794"/>
      <c r="Q13" s="109"/>
      <c r="S13" s="114"/>
    </row>
    <row r="14" spans="2:20" ht="30" customHeight="1" x14ac:dyDescent="0.2">
      <c r="C14" s="113"/>
      <c r="H14" s="776" t="s">
        <v>83</v>
      </c>
      <c r="I14" s="776"/>
      <c r="J14" s="131"/>
      <c r="K14" s="388">
        <f>入力!C14</f>
        <v>0</v>
      </c>
      <c r="L14" s="792" t="str">
        <f>IF(入力!E14="","　","("&amp;入力!E14&amp;")")</f>
        <v>　</v>
      </c>
      <c r="M14" s="792"/>
      <c r="N14" s="792"/>
      <c r="O14" s="389">
        <f>入力!F14</f>
        <v>0</v>
      </c>
      <c r="P14" s="109"/>
      <c r="Q14" s="109"/>
      <c r="S14" s="114"/>
    </row>
    <row r="15" spans="2:20" ht="67.5" customHeight="1" x14ac:dyDescent="0.2">
      <c r="C15" s="113"/>
      <c r="E15" s="777" t="s">
        <v>492</v>
      </c>
      <c r="F15" s="777"/>
      <c r="G15" s="777"/>
      <c r="H15" s="777"/>
      <c r="I15" s="777"/>
      <c r="J15" s="777"/>
      <c r="K15" s="777"/>
      <c r="L15" s="777"/>
      <c r="M15" s="777"/>
      <c r="N15" s="777"/>
      <c r="O15" s="777"/>
      <c r="P15" s="777"/>
      <c r="Q15" s="777"/>
      <c r="S15" s="114"/>
    </row>
    <row r="16" spans="2:20" ht="22.5" customHeight="1" x14ac:dyDescent="0.2">
      <c r="C16" s="113"/>
      <c r="E16" s="778" t="s">
        <v>493</v>
      </c>
      <c r="F16" s="779"/>
      <c r="G16" s="779"/>
      <c r="H16" s="779"/>
      <c r="I16" s="779"/>
      <c r="J16" s="779"/>
      <c r="K16" s="779"/>
      <c r="L16" s="779"/>
      <c r="M16" s="779"/>
      <c r="N16" s="779"/>
      <c r="O16" s="779"/>
      <c r="P16" s="779"/>
      <c r="Q16" s="779"/>
      <c r="R16" s="117"/>
      <c r="S16" s="114"/>
    </row>
    <row r="17" spans="2:19" ht="22.5" customHeight="1" x14ac:dyDescent="0.2">
      <c r="C17" s="113"/>
      <c r="E17" s="778" t="s">
        <v>510</v>
      </c>
      <c r="F17" s="779"/>
      <c r="G17" s="779"/>
      <c r="H17" s="779"/>
      <c r="I17" s="779"/>
      <c r="J17" s="779"/>
      <c r="K17" s="779"/>
      <c r="L17" s="779"/>
      <c r="M17" s="779"/>
      <c r="N17" s="779"/>
      <c r="O17" s="779"/>
      <c r="P17" s="779"/>
      <c r="Q17" s="779"/>
      <c r="R17" s="117"/>
      <c r="S17" s="114"/>
    </row>
    <row r="18" spans="2:19" ht="24" customHeight="1" x14ac:dyDescent="0.2">
      <c r="C18" s="113"/>
      <c r="S18" s="114"/>
    </row>
    <row r="19" spans="2:19" ht="18.75" customHeight="1" x14ac:dyDescent="0.2">
      <c r="C19" s="113"/>
      <c r="E19" s="106" t="s">
        <v>87</v>
      </c>
      <c r="F19" s="769"/>
      <c r="G19" s="770"/>
      <c r="H19" s="770"/>
      <c r="I19" s="770"/>
      <c r="J19" s="770"/>
      <c r="K19" s="770"/>
      <c r="L19" s="771"/>
      <c r="M19" s="772" t="s">
        <v>391</v>
      </c>
      <c r="N19" s="773"/>
      <c r="O19" s="773"/>
      <c r="P19" s="773"/>
      <c r="Q19" s="774"/>
      <c r="R19" s="118"/>
      <c r="S19" s="114"/>
    </row>
    <row r="20" spans="2:19" ht="52.5" customHeight="1" x14ac:dyDescent="0.2">
      <c r="C20" s="113"/>
      <c r="E20" s="106" t="s">
        <v>76</v>
      </c>
      <c r="F20" s="782"/>
      <c r="G20" s="783"/>
      <c r="H20" s="783"/>
      <c r="I20" s="783"/>
      <c r="J20" s="783"/>
      <c r="K20" s="783"/>
      <c r="L20" s="784"/>
      <c r="M20" s="785" t="s">
        <v>392</v>
      </c>
      <c r="N20" s="786"/>
      <c r="O20" s="786"/>
      <c r="P20" s="786"/>
      <c r="Q20" s="787"/>
      <c r="R20" s="118"/>
      <c r="S20" s="114"/>
    </row>
    <row r="21" spans="2:19" ht="52.5" customHeight="1" x14ac:dyDescent="0.2">
      <c r="C21" s="113"/>
      <c r="E21" s="106" t="s">
        <v>77</v>
      </c>
      <c r="F21" s="788">
        <f>入力!E30</f>
        <v>0</v>
      </c>
      <c r="G21" s="788"/>
      <c r="H21" s="788"/>
      <c r="I21" s="788"/>
      <c r="J21" s="789" t="s">
        <v>84</v>
      </c>
      <c r="K21" s="789"/>
      <c r="L21" s="789"/>
      <c r="M21" s="788">
        <f>入力!G30</f>
        <v>0</v>
      </c>
      <c r="N21" s="788"/>
      <c r="O21" s="788"/>
      <c r="P21" s="788"/>
      <c r="Q21" s="106" t="s">
        <v>80</v>
      </c>
      <c r="R21" s="118"/>
      <c r="S21" s="114"/>
    </row>
    <row r="22" spans="2:19" ht="90" customHeight="1" x14ac:dyDescent="0.2">
      <c r="C22" s="113"/>
      <c r="E22" s="106" t="s">
        <v>78</v>
      </c>
      <c r="F22" s="790">
        <f>入力!E31</f>
        <v>0</v>
      </c>
      <c r="G22" s="790"/>
      <c r="H22" s="790"/>
      <c r="I22" s="790"/>
      <c r="J22" s="790">
        <f>入力!I31</f>
        <v>0</v>
      </c>
      <c r="K22" s="790"/>
      <c r="L22" s="790"/>
      <c r="M22" s="790"/>
      <c r="N22" s="790">
        <f>入力!M31</f>
        <v>0</v>
      </c>
      <c r="O22" s="790"/>
      <c r="P22" s="790"/>
      <c r="Q22" s="790"/>
      <c r="R22" s="118"/>
      <c r="S22" s="114"/>
    </row>
    <row r="23" spans="2:19" ht="30" customHeight="1" x14ac:dyDescent="0.2">
      <c r="C23" s="115"/>
      <c r="D23" s="108"/>
      <c r="E23" s="108"/>
      <c r="F23" s="108"/>
      <c r="G23" s="108"/>
      <c r="H23" s="108"/>
      <c r="I23" s="108"/>
      <c r="J23" s="108"/>
      <c r="K23" s="108"/>
      <c r="L23" s="108"/>
      <c r="M23" s="108"/>
      <c r="N23" s="108"/>
      <c r="O23" s="108"/>
      <c r="P23" s="108"/>
      <c r="Q23" s="108"/>
      <c r="R23" s="108"/>
      <c r="S23" s="116"/>
    </row>
    <row r="25" spans="2:19" ht="22.5" customHeight="1" x14ac:dyDescent="0.2">
      <c r="B25" s="302"/>
      <c r="C25" s="302" t="s">
        <v>321</v>
      </c>
    </row>
    <row r="26" spans="2:19" ht="59.25" customHeight="1" x14ac:dyDescent="0.2">
      <c r="D26" s="780" t="s">
        <v>402</v>
      </c>
      <c r="E26" s="770"/>
      <c r="F26" s="770"/>
      <c r="G26" s="770"/>
      <c r="H26" s="770"/>
      <c r="I26" s="770"/>
      <c r="J26" s="770"/>
      <c r="K26" s="771"/>
      <c r="M26" s="567" t="s">
        <v>403</v>
      </c>
      <c r="N26" s="567"/>
      <c r="O26" s="567"/>
      <c r="P26" s="567"/>
      <c r="Q26" s="567"/>
      <c r="R26" s="567"/>
    </row>
    <row r="27" spans="2:19" ht="22.5" customHeight="1" x14ac:dyDescent="0.2">
      <c r="D27" s="781" t="s">
        <v>81</v>
      </c>
      <c r="E27" s="781"/>
      <c r="F27" s="781"/>
      <c r="G27" s="781"/>
      <c r="H27" s="781"/>
      <c r="I27" s="781"/>
      <c r="J27" s="781"/>
      <c r="K27" s="781"/>
      <c r="L27" s="781"/>
      <c r="M27" s="781"/>
      <c r="N27" s="781"/>
      <c r="O27" s="781"/>
      <c r="P27" s="781"/>
      <c r="Q27" s="781"/>
    </row>
  </sheetData>
  <sheetProtection selectLockedCells="1"/>
  <mergeCells count="30">
    <mergeCell ref="L9:O9"/>
    <mergeCell ref="H12:Q12"/>
    <mergeCell ref="L13:N13"/>
    <mergeCell ref="O13:P13"/>
    <mergeCell ref="L14:N14"/>
    <mergeCell ref="D26:K26"/>
    <mergeCell ref="D27:Q27"/>
    <mergeCell ref="F20:L20"/>
    <mergeCell ref="M20:Q20"/>
    <mergeCell ref="F21:I21"/>
    <mergeCell ref="J21:L21"/>
    <mergeCell ref="M21:P21"/>
    <mergeCell ref="F22:Q22"/>
    <mergeCell ref="M26:R26"/>
    <mergeCell ref="F19:L19"/>
    <mergeCell ref="M19:Q19"/>
    <mergeCell ref="M10:O10"/>
    <mergeCell ref="H13:I13"/>
    <mergeCell ref="H14:I14"/>
    <mergeCell ref="E15:Q15"/>
    <mergeCell ref="E16:Q16"/>
    <mergeCell ref="E17:Q17"/>
    <mergeCell ref="G7:H8"/>
    <mergeCell ref="J7:O8"/>
    <mergeCell ref="Q7:R8"/>
    <mergeCell ref="B1:T1"/>
    <mergeCell ref="O3:Q3"/>
    <mergeCell ref="D4:I4"/>
    <mergeCell ref="D5:I5"/>
    <mergeCell ref="D6:H6"/>
  </mergeCells>
  <phoneticPr fontId="1"/>
  <printOptions horizontalCentered="1"/>
  <pageMargins left="0.70866141732283472" right="0.70866141732283472" top="0.74803149606299213" bottom="0.74803149606299213" header="0.31496062992125984" footer="0.39370078740157483"/>
  <pageSetup paperSize="9" scale="97" firstPageNumber="64" orientation="portrait" useFirstPageNumber="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44"/>
  <sheetViews>
    <sheetView view="pageBreakPreview" topLeftCell="A34" zoomScaleNormal="100" zoomScaleSheetLayoutView="100" workbookViewId="0">
      <selection activeCell="B4" sqref="B4:E4"/>
    </sheetView>
  </sheetViews>
  <sheetFormatPr defaultColWidth="8.88671875" defaultRowHeight="13.2" x14ac:dyDescent="0.2"/>
  <cols>
    <col min="1" max="1" width="0.6640625" customWidth="1"/>
    <col min="2" max="4" width="3.6640625" customWidth="1"/>
    <col min="5" max="5" width="18.33203125" customWidth="1"/>
    <col min="6" max="6" width="21.6640625" customWidth="1"/>
    <col min="7" max="7" width="12" customWidth="1"/>
    <col min="8" max="8" width="25.44140625" customWidth="1"/>
    <col min="9" max="9" width="0.6640625" customWidth="1"/>
  </cols>
  <sheetData>
    <row r="1" spans="2:9" x14ac:dyDescent="0.2">
      <c r="B1" s="272"/>
      <c r="C1" s="272"/>
      <c r="D1" s="272"/>
      <c r="E1" s="272"/>
      <c r="F1" s="272"/>
      <c r="G1" s="272"/>
      <c r="H1" s="273" t="str">
        <f>参加申込要項!I1</f>
        <v>令和７年６月</v>
      </c>
      <c r="I1" s="272"/>
    </row>
    <row r="2" spans="2:9" x14ac:dyDescent="0.2">
      <c r="B2" s="574" t="s">
        <v>208</v>
      </c>
      <c r="C2" s="574"/>
      <c r="D2" s="574"/>
      <c r="E2" s="574"/>
      <c r="F2" s="272"/>
      <c r="G2" s="272"/>
      <c r="H2" s="272"/>
      <c r="I2" s="272"/>
    </row>
    <row r="3" spans="2:9" x14ac:dyDescent="0.2">
      <c r="B3" s="574" t="s">
        <v>232</v>
      </c>
      <c r="C3" s="574"/>
      <c r="D3" s="574"/>
      <c r="E3" s="574"/>
      <c r="F3" s="272"/>
      <c r="G3" s="272"/>
      <c r="H3" s="272"/>
      <c r="I3" s="272"/>
    </row>
    <row r="4" spans="2:9" x14ac:dyDescent="0.2">
      <c r="B4" s="574" t="s">
        <v>494</v>
      </c>
      <c r="C4" s="574"/>
      <c r="D4" s="574"/>
      <c r="E4" s="574"/>
      <c r="F4" s="272"/>
      <c r="G4" s="272"/>
      <c r="H4" s="272"/>
      <c r="I4" s="272"/>
    </row>
    <row r="5" spans="2:9" ht="13.5" customHeight="1" x14ac:dyDescent="0.2">
      <c r="B5" s="272"/>
      <c r="C5" s="271"/>
      <c r="D5" s="271"/>
      <c r="E5" s="271"/>
      <c r="F5" s="272"/>
      <c r="G5" s="574" t="str">
        <f>参加申込要項!H5</f>
        <v>令和７年度全国中学校体育大会</v>
      </c>
      <c r="H5" s="574"/>
      <c r="I5" s="272"/>
    </row>
    <row r="6" spans="2:9" ht="13.5" customHeight="1" x14ac:dyDescent="0.2">
      <c r="B6" s="272"/>
      <c r="C6" s="272"/>
      <c r="D6" s="272"/>
      <c r="E6" s="272"/>
      <c r="F6" s="272"/>
      <c r="G6" s="574" t="str">
        <f>参加申込要項!H6</f>
        <v>第５５回全国中学校バスケットボール大会</v>
      </c>
      <c r="H6" s="574"/>
      <c r="I6" s="272"/>
    </row>
    <row r="7" spans="2:9" ht="13.5" customHeight="1" x14ac:dyDescent="0.2">
      <c r="B7" s="272"/>
      <c r="C7" s="272"/>
      <c r="D7" s="272"/>
      <c r="E7" s="272"/>
      <c r="F7" s="272"/>
      <c r="G7" s="575" t="str">
        <f>参加申込要項!H7</f>
        <v>鹿児島県実行委員会　会 長　𠮷 岡　一 徳　</v>
      </c>
      <c r="H7" s="575"/>
      <c r="I7" s="272"/>
    </row>
    <row r="8" spans="2:9" ht="25.35" customHeight="1" x14ac:dyDescent="0.2">
      <c r="B8" s="271"/>
      <c r="C8" s="271"/>
      <c r="D8" s="271"/>
      <c r="E8" s="271"/>
      <c r="F8" s="272"/>
      <c r="G8" s="272"/>
      <c r="H8" s="272"/>
      <c r="I8" s="272"/>
    </row>
    <row r="9" spans="2:9" x14ac:dyDescent="0.2">
      <c r="B9" s="415" t="str">
        <f>参加申込要項!B10</f>
        <v>令和７年度全国中学校体育大会 第５５回全国中学校バスケットボール大会</v>
      </c>
      <c r="C9" s="415"/>
      <c r="D9" s="415"/>
      <c r="E9" s="415"/>
      <c r="F9" s="415"/>
      <c r="G9" s="415"/>
      <c r="H9" s="415"/>
      <c r="I9" s="272"/>
    </row>
    <row r="10" spans="2:9" ht="16.2" x14ac:dyDescent="0.2">
      <c r="B10" s="573" t="s">
        <v>234</v>
      </c>
      <c r="C10" s="573"/>
      <c r="D10" s="573"/>
      <c r="E10" s="573"/>
      <c r="F10" s="573"/>
      <c r="G10" s="573"/>
      <c r="H10" s="573"/>
      <c r="I10" s="272"/>
    </row>
    <row r="11" spans="2:9" ht="25.35" customHeight="1" x14ac:dyDescent="0.2">
      <c r="B11" s="271"/>
      <c r="C11" s="271"/>
      <c r="D11" s="271"/>
      <c r="E11" s="271"/>
      <c r="F11" s="272"/>
      <c r="G11" s="272"/>
      <c r="H11" s="272"/>
      <c r="I11" s="272"/>
    </row>
    <row r="12" spans="2:9" ht="50.4" customHeight="1" x14ac:dyDescent="0.2">
      <c r="B12" s="753" t="s">
        <v>430</v>
      </c>
      <c r="C12" s="753"/>
      <c r="D12" s="753"/>
      <c r="E12" s="753"/>
      <c r="F12" s="753"/>
      <c r="G12" s="753"/>
      <c r="H12" s="753"/>
      <c r="I12" s="272"/>
    </row>
    <row r="13" spans="2:9" ht="18.600000000000001" customHeight="1" x14ac:dyDescent="0.2">
      <c r="B13" s="288">
        <v>1</v>
      </c>
      <c r="C13" s="418" t="s">
        <v>235</v>
      </c>
      <c r="D13" s="418"/>
      <c r="E13" s="418"/>
      <c r="F13" s="418"/>
      <c r="G13" s="418"/>
      <c r="H13" s="418"/>
      <c r="I13" s="278"/>
    </row>
    <row r="14" spans="2:9" ht="44.4" customHeight="1" x14ac:dyDescent="0.2">
      <c r="B14" s="288"/>
      <c r="C14" s="753" t="s">
        <v>236</v>
      </c>
      <c r="D14" s="753"/>
      <c r="E14" s="753"/>
      <c r="F14" s="753"/>
      <c r="G14" s="753"/>
      <c r="H14" s="753"/>
      <c r="I14" s="278"/>
    </row>
    <row r="15" spans="2:9" ht="18.600000000000001" customHeight="1" x14ac:dyDescent="0.2">
      <c r="B15" s="285"/>
      <c r="C15" s="289" t="s">
        <v>237</v>
      </c>
      <c r="D15" s="569" t="s">
        <v>238</v>
      </c>
      <c r="E15" s="569"/>
      <c r="F15" s="569"/>
      <c r="G15" s="569"/>
      <c r="H15" s="569"/>
      <c r="I15" s="278"/>
    </row>
    <row r="16" spans="2:9" ht="16.350000000000001" customHeight="1" x14ac:dyDescent="0.2">
      <c r="B16" s="285"/>
      <c r="C16" s="278"/>
      <c r="D16" s="288" t="s">
        <v>239</v>
      </c>
      <c r="E16" s="753" t="s">
        <v>240</v>
      </c>
      <c r="F16" s="753"/>
      <c r="G16" s="753"/>
      <c r="H16" s="753"/>
      <c r="I16" s="278"/>
    </row>
    <row r="17" spans="2:9" ht="16.350000000000001" customHeight="1" x14ac:dyDescent="0.2">
      <c r="B17" s="285"/>
      <c r="C17" s="285"/>
      <c r="D17" s="288" t="s">
        <v>241</v>
      </c>
      <c r="E17" s="753" t="s">
        <v>390</v>
      </c>
      <c r="F17" s="753"/>
      <c r="G17" s="753"/>
      <c r="H17" s="753"/>
      <c r="I17" s="278"/>
    </row>
    <row r="18" spans="2:9" ht="16.350000000000001" customHeight="1" x14ac:dyDescent="0.2">
      <c r="B18" s="285"/>
      <c r="C18" s="285"/>
      <c r="D18" s="288" t="s">
        <v>242</v>
      </c>
      <c r="E18" s="753" t="s">
        <v>243</v>
      </c>
      <c r="F18" s="753"/>
      <c r="G18" s="753"/>
      <c r="H18" s="753"/>
      <c r="I18" s="278"/>
    </row>
    <row r="19" spans="2:9" ht="18.600000000000001" customHeight="1" x14ac:dyDescent="0.2">
      <c r="B19" s="285"/>
      <c r="C19" s="289" t="s">
        <v>244</v>
      </c>
      <c r="D19" s="569" t="s">
        <v>245</v>
      </c>
      <c r="E19" s="569"/>
      <c r="F19" s="569"/>
      <c r="G19" s="569"/>
      <c r="H19" s="569"/>
      <c r="I19" s="278"/>
    </row>
    <row r="20" spans="2:9" ht="16.350000000000001" customHeight="1" x14ac:dyDescent="0.2">
      <c r="B20" s="285"/>
      <c r="C20" s="289"/>
      <c r="D20" s="288" t="s">
        <v>246</v>
      </c>
      <c r="E20" s="753" t="s">
        <v>247</v>
      </c>
      <c r="F20" s="753"/>
      <c r="G20" s="753"/>
      <c r="H20" s="753"/>
      <c r="I20" s="278"/>
    </row>
    <row r="21" spans="2:9" ht="16.350000000000001" customHeight="1" x14ac:dyDescent="0.2">
      <c r="B21" s="285"/>
      <c r="C21" s="285"/>
      <c r="D21" s="288" t="s">
        <v>248</v>
      </c>
      <c r="E21" s="753" t="s">
        <v>249</v>
      </c>
      <c r="F21" s="753"/>
      <c r="G21" s="753"/>
      <c r="H21" s="753"/>
      <c r="I21" s="278"/>
    </row>
    <row r="22" spans="2:9" ht="16.350000000000001" customHeight="1" x14ac:dyDescent="0.2">
      <c r="B22" s="285"/>
      <c r="C22" s="285"/>
      <c r="D22" s="288" t="s">
        <v>250</v>
      </c>
      <c r="E22" s="753" t="s">
        <v>251</v>
      </c>
      <c r="F22" s="753"/>
      <c r="G22" s="753"/>
      <c r="H22" s="753"/>
      <c r="I22" s="278"/>
    </row>
    <row r="23" spans="2:9" ht="16.350000000000001" customHeight="1" x14ac:dyDescent="0.2">
      <c r="B23" s="285"/>
      <c r="C23" s="285"/>
      <c r="D23" s="288" t="s">
        <v>252</v>
      </c>
      <c r="E23" s="753" t="s">
        <v>253</v>
      </c>
      <c r="F23" s="753"/>
      <c r="G23" s="753"/>
      <c r="H23" s="753"/>
      <c r="I23" s="278"/>
    </row>
    <row r="24" spans="2:9" ht="16.350000000000001" customHeight="1" x14ac:dyDescent="0.2">
      <c r="B24" s="285"/>
      <c r="C24" s="285"/>
      <c r="D24" s="288" t="s">
        <v>254</v>
      </c>
      <c r="E24" s="753" t="s">
        <v>255</v>
      </c>
      <c r="F24" s="753"/>
      <c r="G24" s="753"/>
      <c r="H24" s="753"/>
      <c r="I24" s="278"/>
    </row>
    <row r="25" spans="2:9" ht="30" customHeight="1" x14ac:dyDescent="0.2">
      <c r="B25" s="285"/>
      <c r="C25" s="285"/>
      <c r="D25" s="288" t="s">
        <v>256</v>
      </c>
      <c r="E25" s="753" t="s">
        <v>257</v>
      </c>
      <c r="F25" s="753"/>
      <c r="G25" s="753"/>
      <c r="H25" s="753"/>
      <c r="I25" s="278"/>
    </row>
    <row r="26" spans="2:9" ht="18.600000000000001" customHeight="1" x14ac:dyDescent="0.2">
      <c r="B26" s="288">
        <v>2</v>
      </c>
      <c r="C26" s="418" t="s">
        <v>258</v>
      </c>
      <c r="D26" s="418"/>
      <c r="E26" s="418"/>
      <c r="F26" s="418"/>
      <c r="G26" s="418"/>
      <c r="H26" s="418"/>
      <c r="I26" s="272"/>
    </row>
    <row r="27" spans="2:9" ht="30" customHeight="1" x14ac:dyDescent="0.2">
      <c r="B27" s="276"/>
      <c r="C27" s="289" t="s">
        <v>237</v>
      </c>
      <c r="D27" s="753" t="s">
        <v>323</v>
      </c>
      <c r="E27" s="753"/>
      <c r="F27" s="753"/>
      <c r="G27" s="753"/>
      <c r="H27" s="753"/>
      <c r="I27" s="272"/>
    </row>
    <row r="28" spans="2:9" ht="31.35" customHeight="1" x14ac:dyDescent="0.2">
      <c r="B28" s="276"/>
      <c r="C28" s="289" t="s">
        <v>244</v>
      </c>
      <c r="D28" s="753" t="s">
        <v>259</v>
      </c>
      <c r="E28" s="753"/>
      <c r="F28" s="753"/>
      <c r="G28" s="753"/>
      <c r="H28" s="753"/>
      <c r="I28" s="272"/>
    </row>
    <row r="29" spans="2:9" ht="30" customHeight="1" x14ac:dyDescent="0.2">
      <c r="B29" s="276"/>
      <c r="C29" s="289" t="s">
        <v>260</v>
      </c>
      <c r="D29" s="753" t="s">
        <v>322</v>
      </c>
      <c r="E29" s="753"/>
      <c r="F29" s="753"/>
      <c r="G29" s="753"/>
      <c r="H29" s="753"/>
      <c r="I29" s="272"/>
    </row>
    <row r="30" spans="2:9" ht="15.75" customHeight="1" x14ac:dyDescent="0.2">
      <c r="B30" s="275"/>
      <c r="C30" s="272"/>
      <c r="D30" s="272" t="s">
        <v>319</v>
      </c>
      <c r="E30" s="272"/>
      <c r="F30" s="272"/>
      <c r="G30" s="272"/>
      <c r="H30" s="272"/>
      <c r="I30" s="272"/>
    </row>
    <row r="31" spans="2:9" ht="60" customHeight="1" x14ac:dyDescent="0.2">
      <c r="B31" s="272"/>
      <c r="C31" s="272"/>
      <c r="D31" s="748" t="s">
        <v>404</v>
      </c>
      <c r="E31" s="749"/>
      <c r="F31" s="749"/>
      <c r="G31" s="750"/>
      <c r="H31" s="376" t="s">
        <v>405</v>
      </c>
      <c r="I31" s="272"/>
    </row>
    <row r="32" spans="2:9" ht="15.75" customHeight="1" x14ac:dyDescent="0.2">
      <c r="B32" s="272"/>
      <c r="C32" s="272"/>
      <c r="D32" s="272" t="s">
        <v>320</v>
      </c>
      <c r="E32" s="272"/>
      <c r="F32" s="272"/>
      <c r="G32" s="272"/>
      <c r="H32" s="272"/>
      <c r="I32" s="272"/>
    </row>
    <row r="33" spans="1:9" x14ac:dyDescent="0.2">
      <c r="B33" s="272"/>
      <c r="C33" s="272"/>
      <c r="D33" s="272"/>
      <c r="E33" s="272"/>
      <c r="F33" s="272"/>
      <c r="G33" s="272"/>
      <c r="H33" s="272"/>
      <c r="I33" s="272"/>
    </row>
    <row r="34" spans="1:9" ht="31.35" customHeight="1" x14ac:dyDescent="0.2">
      <c r="B34" s="272"/>
      <c r="C34" s="747" t="s">
        <v>460</v>
      </c>
      <c r="D34" s="747"/>
      <c r="E34" s="747"/>
      <c r="F34" s="747"/>
      <c r="G34" s="747"/>
      <c r="H34" s="747"/>
      <c r="I34" s="272"/>
    </row>
    <row r="35" spans="1:9" x14ac:dyDescent="0.2">
      <c r="B35" s="272"/>
      <c r="C35" s="272"/>
      <c r="D35" s="272"/>
      <c r="E35" s="272"/>
      <c r="F35" s="272"/>
      <c r="G35" s="272"/>
      <c r="H35" s="272"/>
      <c r="I35" s="272"/>
    </row>
    <row r="36" spans="1:9" ht="15.6" customHeight="1" x14ac:dyDescent="0.2">
      <c r="B36" s="272"/>
      <c r="C36" s="272" t="s">
        <v>233</v>
      </c>
      <c r="D36" s="272"/>
      <c r="E36" s="272"/>
      <c r="F36" s="272"/>
      <c r="G36" s="272"/>
      <c r="H36" s="272"/>
      <c r="I36" s="272"/>
    </row>
    <row r="37" spans="1:9" x14ac:dyDescent="0.2">
      <c r="B37" s="272"/>
      <c r="C37" s="272"/>
      <c r="D37" s="272"/>
      <c r="E37" s="272"/>
      <c r="F37" s="272"/>
      <c r="G37" s="272"/>
      <c r="H37" s="272"/>
      <c r="I37" s="272"/>
    </row>
    <row r="38" spans="1:9" ht="7.5" customHeight="1" x14ac:dyDescent="0.2">
      <c r="A38" s="272"/>
      <c r="B38" s="579"/>
      <c r="C38" s="580"/>
      <c r="D38" s="580"/>
      <c r="E38" s="580"/>
      <c r="F38" s="580"/>
      <c r="G38" s="580"/>
      <c r="H38" s="581"/>
      <c r="I38" s="272"/>
    </row>
    <row r="39" spans="1:9" ht="16.5" customHeight="1" x14ac:dyDescent="0.2">
      <c r="A39" s="287"/>
      <c r="B39" s="582" t="str">
        <f>参加申込要項!B48</f>
        <v>〒８９０－００２４　鹿児島市明和２丁目２番１号　鹿児島市立明和中学校 内</v>
      </c>
      <c r="C39" s="583"/>
      <c r="D39" s="583"/>
      <c r="E39" s="583"/>
      <c r="F39" s="583"/>
      <c r="G39" s="583"/>
      <c r="H39" s="584"/>
      <c r="I39" s="356"/>
    </row>
    <row r="40" spans="1:9" ht="16.5" customHeight="1" x14ac:dyDescent="0.2">
      <c r="A40" s="272"/>
      <c r="B40" s="582" t="str">
        <f>参加申込要項!B49</f>
        <v>第５５回全国中学校バスケットボール大会　　鹿児島県実行委員会</v>
      </c>
      <c r="C40" s="583"/>
      <c r="D40" s="583"/>
      <c r="E40" s="583"/>
      <c r="F40" s="583"/>
      <c r="G40" s="583"/>
      <c r="H40" s="584"/>
      <c r="I40" s="356"/>
    </row>
    <row r="41" spans="1:9" ht="16.5" customHeight="1" x14ac:dyDescent="0.2">
      <c r="A41" s="272"/>
      <c r="B41" s="582" t="str">
        <f>参加申込要項!B50</f>
        <v>　バスケットボール競技実行委員長　　加世田　学</v>
      </c>
      <c r="C41" s="583"/>
      <c r="D41" s="583"/>
      <c r="E41" s="583"/>
      <c r="F41" s="583"/>
      <c r="G41" s="583"/>
      <c r="H41" s="584"/>
      <c r="I41" s="356"/>
    </row>
    <row r="42" spans="1:9" ht="16.5" customHeight="1" x14ac:dyDescent="0.2">
      <c r="A42" s="272"/>
      <c r="B42" s="795" t="str">
        <f>参加申込要項!B51</f>
        <v>　　　　　　　　　　　　　携 帯 T E L    ： 070-8949-5714　　FAX ： 099-282-0166</v>
      </c>
      <c r="C42" s="781"/>
      <c r="D42" s="781"/>
      <c r="E42" s="781"/>
      <c r="F42" s="781"/>
      <c r="G42" s="781"/>
      <c r="H42" s="796"/>
      <c r="I42" s="117"/>
    </row>
    <row r="43" spans="1:9" ht="16.5" customHeight="1" x14ac:dyDescent="0.2">
      <c r="A43" s="278"/>
      <c r="B43" s="795" t="str">
        <f>参加申込要項!B52</f>
        <v>　　　　　　　　　 　　　 E-mailアドレス ： zenchu2025kago.basket@gmail.com</v>
      </c>
      <c r="C43" s="781"/>
      <c r="D43" s="781"/>
      <c r="E43" s="781"/>
      <c r="F43" s="781"/>
      <c r="G43" s="781"/>
      <c r="H43" s="796"/>
      <c r="I43" s="117"/>
    </row>
    <row r="44" spans="1:9" ht="7.5" customHeight="1" x14ac:dyDescent="0.2">
      <c r="A44" s="272"/>
      <c r="B44" s="558"/>
      <c r="C44" s="559"/>
      <c r="D44" s="559"/>
      <c r="E44" s="559"/>
      <c r="F44" s="559"/>
      <c r="G44" s="559"/>
      <c r="H44" s="560"/>
      <c r="I44" s="272"/>
    </row>
  </sheetData>
  <mergeCells count="35">
    <mergeCell ref="E20:H20"/>
    <mergeCell ref="E21:H21"/>
    <mergeCell ref="B38:H38"/>
    <mergeCell ref="D31:G31"/>
    <mergeCell ref="D29:H29"/>
    <mergeCell ref="C34:H34"/>
    <mergeCell ref="D28:H28"/>
    <mergeCell ref="D27:H27"/>
    <mergeCell ref="E22:H22"/>
    <mergeCell ref="E23:H23"/>
    <mergeCell ref="E24:H24"/>
    <mergeCell ref="E25:H25"/>
    <mergeCell ref="C26:H26"/>
    <mergeCell ref="B2:E2"/>
    <mergeCell ref="B3:E3"/>
    <mergeCell ref="G5:H5"/>
    <mergeCell ref="G6:H6"/>
    <mergeCell ref="G7:H7"/>
    <mergeCell ref="B4:E4"/>
    <mergeCell ref="B44:H44"/>
    <mergeCell ref="B39:H39"/>
    <mergeCell ref="B40:H40"/>
    <mergeCell ref="B41:H41"/>
    <mergeCell ref="B42:H42"/>
    <mergeCell ref="B43:H43"/>
    <mergeCell ref="E17:H17"/>
    <mergeCell ref="E18:H18"/>
    <mergeCell ref="D19:H19"/>
    <mergeCell ref="E16:H16"/>
    <mergeCell ref="B9:H9"/>
    <mergeCell ref="B10:H10"/>
    <mergeCell ref="B12:H12"/>
    <mergeCell ref="C13:H13"/>
    <mergeCell ref="C14:H14"/>
    <mergeCell ref="D15:H15"/>
  </mergeCells>
  <phoneticPr fontId="1"/>
  <printOptions horizontalCentered="1"/>
  <pageMargins left="0.70866141732283472" right="0.70866141732283472" top="0.74803149606299213" bottom="0.74803149606299213" header="0.31496062992125984" footer="0.39370078740157483"/>
  <pageSetup paperSize="9" scale="90" firstPageNumber="64"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手順</vt:lpstr>
      <vt:lpstr>合同ﾁｰﾑ規定</vt:lpstr>
      <vt:lpstr>入力</vt:lpstr>
      <vt:lpstr>参加申込要項</vt:lpstr>
      <vt:lpstr>申込書(様式１)</vt:lpstr>
      <vt:lpstr>申込書(様式２)</vt:lpstr>
      <vt:lpstr>外部指導者提出</vt:lpstr>
      <vt:lpstr>外部指導者(様式3)</vt:lpstr>
      <vt:lpstr>ﾄﾚｰﾅｰ登録</vt:lpstr>
      <vt:lpstr>ﾄﾚｰﾅｰ(様式4)</vt:lpstr>
      <vt:lpstr>登録メンバー変更(様式5)</vt:lpstr>
      <vt:lpstr>公式・希望練習</vt:lpstr>
      <vt:lpstr>希望練習(様式6)</vt:lpstr>
      <vt:lpstr>外字使用(様式7)</vt:lpstr>
      <vt:lpstr>ﾌﾟﾛ･報告書(様式8)</vt:lpstr>
      <vt:lpstr>'ﾄﾚｰﾅｰ(様式4)'!Print_Area</vt:lpstr>
      <vt:lpstr>ﾄﾚｰﾅｰ登録!Print_Area</vt:lpstr>
      <vt:lpstr>'ﾌﾟﾛ･報告書(様式8)'!Print_Area</vt:lpstr>
      <vt:lpstr>'外字使用(様式7)'!Print_Area</vt:lpstr>
      <vt:lpstr>'外部指導者(様式3)'!Print_Area</vt:lpstr>
      <vt:lpstr>外部指導者提出!Print_Area</vt:lpstr>
      <vt:lpstr>'希望練習(様式6)'!Print_Area</vt:lpstr>
      <vt:lpstr>公式・希望練習!Print_Area</vt:lpstr>
      <vt:lpstr>合同ﾁｰﾑ規定!Print_Area</vt:lpstr>
      <vt:lpstr>参加申込要項!Print_Area</vt:lpstr>
      <vt:lpstr>手順!Print_Area</vt:lpstr>
      <vt:lpstr>'申込書(様式１)'!Print_Area</vt:lpstr>
      <vt:lpstr>'申込書(様式２)'!Print_Area</vt:lpstr>
      <vt:lpstr>'登録メンバー変更(様式5)'!Print_Area</vt:lpstr>
    </vt:vector>
  </TitlesOfParts>
  <Company>ウラトラマン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津村 昌彦</dc:creator>
  <cp:lastModifiedBy>Manabu Kaseda</cp:lastModifiedBy>
  <cp:lastPrinted>2025-06-17T11:22:30Z</cp:lastPrinted>
  <dcterms:created xsi:type="dcterms:W3CDTF">1998-10-15T02:08:31Z</dcterms:created>
  <dcterms:modified xsi:type="dcterms:W3CDTF">2025-07-14T11:14:57Z</dcterms:modified>
</cp:coreProperties>
</file>